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codeName="Αυτό_το_βιβλίο_εργασίας" defaultThemeVersion="124226"/>
  <mc:AlternateContent xmlns:mc="http://schemas.openxmlformats.org/markup-compatibility/2006">
    <mc:Choice Requires="x15">
      <x15ac:absPath xmlns:x15ac="http://schemas.microsoft.com/office/spreadsheetml/2010/11/ac" url="Z:\UNIT A\Ε.Π. 2021-2027\8. ΠΡΟΣΚΛΗΣΕΙΣ\Π1\1.i.1 - 2024\ΑΡΧΙΚΗ ΠΡΟΣΚΛΗΣΗ\"/>
    </mc:Choice>
  </mc:AlternateContent>
  <xr:revisionPtr revIDLastSave="0" documentId="13_ncr:1_{F7A2E96A-1C4D-4E59-B8E3-0092FD4C6163}" xr6:coauthVersionLast="47" xr6:coauthVersionMax="47" xr10:uidLastSave="{00000000-0000-0000-0000-000000000000}"/>
  <bookViews>
    <workbookView xWindow="-120" yWindow="-120" windowWidth="29040" windowHeight="15720" tabRatio="485" activeTab="2" xr2:uid="{00000000-000D-0000-FFFF-FFFF00000000}"/>
  </bookViews>
  <sheets>
    <sheet name="Συνεργ. Φορείς" sheetId="7" r:id="rId1"/>
    <sheet name="ΕΝΟΤΗΤΕΣ ΕΡΓΑΣΙΑΣ" sheetId="9" r:id="rId2"/>
    <sheet name="ΠY ΠΡΟΤΑΣΗΣ" sheetId="4" r:id="rId3"/>
    <sheet name="ΕΛΕΓΧΟΣ ΟΡΘΟΤΗΤΑΣ" sheetId="5" r:id="rId4"/>
    <sheet name="ΒΑΣΙΚΑ ΣΤΟΙΧΕΙΑ" sheetId="6" state="hidden" r:id="rId5"/>
  </sheets>
  <definedNames>
    <definedName name="_xlnm._FilterDatabase" localSheetId="2" hidden="1">'ΠY ΠΡΟΤΑΣΗΣ'!$A$9:$O$79</definedName>
    <definedName name="amounts">'ΠY ΠΡΟΤΑΣΗΣ'!$M$10:$M$79</definedName>
    <definedName name="BUDGETS">'Συνεργ. Φορείς'!$I$9:$I$18</definedName>
    <definedName name="DAPANES">'ΒΑΣΙΚΑ ΣΤΟΙΧΕΙΑ'!$B$1:$C$3</definedName>
    <definedName name="DPNS">'ΒΑΣΙΚΑ ΣΤΟΙΧΕΙΑ'!$B$2:$B$3</definedName>
    <definedName name="EIDOS">'ΒΑΣΙΚΑ ΣΤΟΙΧΕΙΑ'!$I$2:$I$4</definedName>
    <definedName name="eidos_erevnas">'ΒΑΣΙΚΑ ΣΤΟΙΧΕΙΑ'!$N$1:$O$3</definedName>
    <definedName name="EIDOSFOREA">'Συνεργ. Φορείς'!$E$9:$E$18</definedName>
    <definedName name="ENERGAS">'ΕΝΟΤΗΤΕΣ ΕΡΓΑΣΙΑΣ'!$B$9:$G$28</definedName>
    <definedName name="ENOT_ERG">'ΕΝΟΤΗΤΕΣ ΕΡΓΑΣΙΑΣ'!$B$9:$B$28</definedName>
    <definedName name="FOREIS">'Συνεργ. Φορείς'!$D$9:$H$18</definedName>
    <definedName name="katdap">'ΠY ΠΡΟΤΑΣΗΣ'!$D$10:$D$100</definedName>
    <definedName name="PROS_SYNERG">'ΒΑΣΙΚΑ ΣΤΟΙΧΕΙΑ'!$Q$1:$R$4</definedName>
    <definedName name="ROLOS">'ΒΑΣΙΚΑ ΣΤΟΙΧΕΙΑ'!$G$2:$G$3</definedName>
    <definedName name="SIZE">'ΒΑΣΙΚΑ ΣΤΟΙΧΕΙΑ'!$K$1:$L$5</definedName>
    <definedName name="stm">'ΠY ΠΡΟΤΑΣΗΣ'!$C$10:$C$100</definedName>
    <definedName name="SYNOLO">'ΕΛΕΓΧΟΣ ΟΡΘΟΤΗΤΑΣ'!$C$13</definedName>
    <definedName name="works">'ΠY ΠΡΟΤΑΣΗΣ'!$B$10:$B$100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4" l="1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10" i="4"/>
  <c r="G11" i="4"/>
  <c r="G12" i="4"/>
  <c r="G13" i="4"/>
  <c r="G14" i="4"/>
  <c r="G15" i="4"/>
  <c r="G16" i="4"/>
  <c r="G17" i="4"/>
  <c r="O17" i="4" s="1"/>
  <c r="G18" i="4"/>
  <c r="G19" i="4"/>
  <c r="O19" i="4" s="1"/>
  <c r="G20" i="4"/>
  <c r="O20" i="4" s="1"/>
  <c r="G21" i="4"/>
  <c r="G22" i="4"/>
  <c r="G23" i="4"/>
  <c r="G24" i="4"/>
  <c r="G25" i="4"/>
  <c r="G26" i="4"/>
  <c r="G27" i="4"/>
  <c r="G28" i="4"/>
  <c r="G29" i="4"/>
  <c r="G30" i="4"/>
  <c r="G31" i="4"/>
  <c r="G32" i="4"/>
  <c r="O32" i="4" s="1"/>
  <c r="G33" i="4"/>
  <c r="G34" i="4"/>
  <c r="G35" i="4"/>
  <c r="G36" i="4"/>
  <c r="G37" i="4"/>
  <c r="G38" i="4"/>
  <c r="G39" i="4"/>
  <c r="G40" i="4"/>
  <c r="G41" i="4"/>
  <c r="G42" i="4"/>
  <c r="G43" i="4"/>
  <c r="O43" i="4" s="1"/>
  <c r="G44" i="4"/>
  <c r="O44" i="4" s="1"/>
  <c r="G45" i="4"/>
  <c r="G46" i="4"/>
  <c r="G47" i="4"/>
  <c r="G48" i="4"/>
  <c r="G49" i="4"/>
  <c r="G50" i="4"/>
  <c r="G51" i="4"/>
  <c r="G52" i="4"/>
  <c r="G53" i="4"/>
  <c r="G54" i="4"/>
  <c r="G55" i="4"/>
  <c r="O55" i="4" s="1"/>
  <c r="G56" i="4"/>
  <c r="O56" i="4" s="1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O79" i="4" s="1"/>
  <c r="E10" i="4"/>
  <c r="G10" i="4"/>
  <c r="E11" i="4"/>
  <c r="E12" i="4"/>
  <c r="E13" i="4"/>
  <c r="O13" i="4"/>
  <c r="E14" i="4"/>
  <c r="E15" i="4"/>
  <c r="I10" i="7"/>
  <c r="A19" i="9"/>
  <c r="A20" i="9" s="1"/>
  <c r="A21" i="9" s="1"/>
  <c r="A22" i="9" s="1"/>
  <c r="A23" i="9" s="1"/>
  <c r="A24" i="9" s="1"/>
  <c r="A25" i="9" s="1"/>
  <c r="A26" i="9" s="1"/>
  <c r="A27" i="9" s="1"/>
  <c r="A28" i="9" s="1"/>
  <c r="H24" i="9"/>
  <c r="G24" i="9"/>
  <c r="E24" i="9"/>
  <c r="H23" i="9"/>
  <c r="G23" i="9"/>
  <c r="E23" i="9"/>
  <c r="H22" i="9"/>
  <c r="G22" i="9"/>
  <c r="E22" i="9"/>
  <c r="H21" i="9"/>
  <c r="G21" i="9"/>
  <c r="E21" i="9"/>
  <c r="H18" i="9"/>
  <c r="G18" i="9"/>
  <c r="E18" i="9"/>
  <c r="H17" i="9"/>
  <c r="G17" i="9"/>
  <c r="E17" i="9"/>
  <c r="H16" i="9"/>
  <c r="G16" i="9"/>
  <c r="E16" i="9"/>
  <c r="H15" i="9"/>
  <c r="G15" i="9"/>
  <c r="E15" i="9"/>
  <c r="H14" i="9"/>
  <c r="G14" i="9"/>
  <c r="E14" i="9"/>
  <c r="H13" i="9"/>
  <c r="G13" i="9"/>
  <c r="E13" i="9"/>
  <c r="C11" i="5"/>
  <c r="O16" i="4"/>
  <c r="O25" i="4"/>
  <c r="O28" i="4"/>
  <c r="O29" i="4"/>
  <c r="O31" i="4"/>
  <c r="O37" i="4"/>
  <c r="O40" i="4"/>
  <c r="O41" i="4"/>
  <c r="O49" i="4"/>
  <c r="O52" i="4"/>
  <c r="O53" i="4"/>
  <c r="O61" i="4"/>
  <c r="O64" i="4"/>
  <c r="O65" i="4"/>
  <c r="O67" i="4"/>
  <c r="O73" i="4"/>
  <c r="O76" i="4"/>
  <c r="O77" i="4"/>
  <c r="M8" i="4"/>
  <c r="O12" i="4"/>
  <c r="O18" i="4"/>
  <c r="O23" i="4"/>
  <c r="O24" i="4"/>
  <c r="O26" i="4"/>
  <c r="O27" i="4"/>
  <c r="O30" i="4"/>
  <c r="O35" i="4"/>
  <c r="O36" i="4"/>
  <c r="O38" i="4"/>
  <c r="O39" i="4"/>
  <c r="O42" i="4"/>
  <c r="O47" i="4"/>
  <c r="O48" i="4"/>
  <c r="O50" i="4"/>
  <c r="O51" i="4"/>
  <c r="O54" i="4"/>
  <c r="O59" i="4"/>
  <c r="O60" i="4"/>
  <c r="O62" i="4"/>
  <c r="O63" i="4"/>
  <c r="O66" i="4"/>
  <c r="O68" i="4"/>
  <c r="O71" i="4"/>
  <c r="O72" i="4"/>
  <c r="O74" i="4"/>
  <c r="O75" i="4"/>
  <c r="O78" i="4"/>
  <c r="E11" i="5"/>
  <c r="E12" i="5" s="1"/>
  <c r="D2" i="6"/>
  <c r="D3" i="6" s="1"/>
  <c r="C1" i="9"/>
  <c r="E5" i="4"/>
  <c r="O69" i="4" l="1"/>
  <c r="O57" i="4"/>
  <c r="O45" i="4"/>
  <c r="O33" i="4"/>
  <c r="O21" i="4"/>
  <c r="O46" i="4"/>
  <c r="O58" i="4"/>
  <c r="O70" i="4"/>
  <c r="O34" i="4"/>
  <c r="O22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C2" i="5" l="1"/>
  <c r="H17" i="5" l="1"/>
  <c r="H9" i="7" l="1"/>
  <c r="C4" i="5"/>
  <c r="C3" i="5"/>
  <c r="E4" i="4"/>
  <c r="D2" i="4"/>
  <c r="D1" i="4"/>
  <c r="H10" i="7"/>
  <c r="H11" i="7"/>
  <c r="H12" i="7"/>
  <c r="H13" i="7"/>
  <c r="H14" i="7"/>
  <c r="H15" i="7"/>
  <c r="H16" i="7"/>
  <c r="H17" i="7"/>
  <c r="H18" i="7"/>
  <c r="E9" i="9"/>
  <c r="I10" i="4" s="1"/>
  <c r="G10" i="9"/>
  <c r="G11" i="9"/>
  <c r="G12" i="9"/>
  <c r="G19" i="9"/>
  <c r="G20" i="9"/>
  <c r="G25" i="9"/>
  <c r="G26" i="9"/>
  <c r="G27" i="9"/>
  <c r="G28" i="9"/>
  <c r="G9" i="9"/>
  <c r="E10" i="9"/>
  <c r="E11" i="9"/>
  <c r="E12" i="9"/>
  <c r="E19" i="9"/>
  <c r="E20" i="9"/>
  <c r="E25" i="9"/>
  <c r="E26" i="9"/>
  <c r="E27" i="9"/>
  <c r="E28" i="9"/>
  <c r="I15" i="4" s="1"/>
  <c r="C4" i="9"/>
  <c r="C5" i="9"/>
  <c r="C2" i="9"/>
  <c r="J15" i="4"/>
  <c r="K15" i="4"/>
  <c r="I16" i="4"/>
  <c r="J16" i="4"/>
  <c r="K16" i="4"/>
  <c r="L16" i="4"/>
  <c r="I17" i="4"/>
  <c r="J17" i="4"/>
  <c r="K17" i="4"/>
  <c r="L17" i="4"/>
  <c r="I18" i="4"/>
  <c r="J18" i="4"/>
  <c r="K18" i="4"/>
  <c r="L18" i="4"/>
  <c r="I19" i="4"/>
  <c r="J19" i="4"/>
  <c r="K19" i="4"/>
  <c r="L19" i="4"/>
  <c r="I20" i="4"/>
  <c r="J20" i="4"/>
  <c r="K20" i="4"/>
  <c r="L20" i="4"/>
  <c r="I21" i="4"/>
  <c r="J21" i="4"/>
  <c r="K21" i="4"/>
  <c r="L21" i="4"/>
  <c r="I22" i="4"/>
  <c r="J22" i="4"/>
  <c r="K22" i="4"/>
  <c r="L22" i="4"/>
  <c r="I23" i="4"/>
  <c r="J23" i="4"/>
  <c r="K23" i="4"/>
  <c r="L23" i="4"/>
  <c r="I24" i="4"/>
  <c r="J24" i="4"/>
  <c r="K24" i="4"/>
  <c r="L24" i="4"/>
  <c r="I25" i="4"/>
  <c r="J25" i="4"/>
  <c r="K25" i="4"/>
  <c r="L25" i="4"/>
  <c r="I26" i="4"/>
  <c r="J26" i="4"/>
  <c r="K26" i="4"/>
  <c r="L26" i="4"/>
  <c r="I27" i="4"/>
  <c r="J27" i="4"/>
  <c r="K27" i="4"/>
  <c r="L27" i="4"/>
  <c r="I28" i="4"/>
  <c r="J28" i="4"/>
  <c r="K28" i="4"/>
  <c r="L28" i="4"/>
  <c r="I29" i="4"/>
  <c r="J29" i="4"/>
  <c r="K29" i="4"/>
  <c r="L29" i="4"/>
  <c r="I30" i="4"/>
  <c r="J30" i="4"/>
  <c r="K30" i="4"/>
  <c r="L30" i="4"/>
  <c r="I31" i="4"/>
  <c r="J31" i="4"/>
  <c r="K31" i="4"/>
  <c r="L31" i="4"/>
  <c r="I32" i="4"/>
  <c r="J32" i="4"/>
  <c r="K32" i="4"/>
  <c r="L32" i="4"/>
  <c r="I33" i="4"/>
  <c r="J33" i="4"/>
  <c r="K33" i="4"/>
  <c r="L33" i="4"/>
  <c r="I34" i="4"/>
  <c r="J34" i="4"/>
  <c r="K34" i="4"/>
  <c r="L34" i="4"/>
  <c r="I35" i="4"/>
  <c r="J35" i="4"/>
  <c r="K35" i="4"/>
  <c r="L35" i="4"/>
  <c r="I36" i="4"/>
  <c r="J36" i="4"/>
  <c r="K36" i="4"/>
  <c r="L36" i="4"/>
  <c r="I37" i="4"/>
  <c r="J37" i="4"/>
  <c r="K37" i="4"/>
  <c r="L37" i="4"/>
  <c r="I38" i="4"/>
  <c r="J38" i="4"/>
  <c r="K38" i="4"/>
  <c r="L38" i="4"/>
  <c r="I39" i="4"/>
  <c r="J39" i="4"/>
  <c r="K39" i="4"/>
  <c r="L39" i="4"/>
  <c r="I40" i="4"/>
  <c r="J40" i="4"/>
  <c r="K40" i="4"/>
  <c r="L40" i="4"/>
  <c r="I41" i="4"/>
  <c r="J41" i="4"/>
  <c r="K41" i="4"/>
  <c r="L41" i="4"/>
  <c r="I42" i="4"/>
  <c r="J42" i="4"/>
  <c r="K42" i="4"/>
  <c r="L42" i="4"/>
  <c r="I43" i="4"/>
  <c r="J43" i="4"/>
  <c r="K43" i="4"/>
  <c r="L43" i="4"/>
  <c r="I44" i="4"/>
  <c r="J44" i="4"/>
  <c r="K44" i="4"/>
  <c r="L44" i="4"/>
  <c r="I45" i="4"/>
  <c r="J45" i="4"/>
  <c r="K45" i="4"/>
  <c r="L45" i="4"/>
  <c r="I46" i="4"/>
  <c r="J46" i="4"/>
  <c r="K46" i="4"/>
  <c r="L46" i="4"/>
  <c r="I47" i="4"/>
  <c r="J47" i="4"/>
  <c r="K47" i="4"/>
  <c r="L47" i="4"/>
  <c r="I48" i="4"/>
  <c r="J48" i="4"/>
  <c r="K48" i="4"/>
  <c r="L48" i="4"/>
  <c r="I49" i="4"/>
  <c r="J49" i="4"/>
  <c r="K49" i="4"/>
  <c r="L49" i="4"/>
  <c r="I50" i="4"/>
  <c r="J50" i="4"/>
  <c r="K50" i="4"/>
  <c r="L50" i="4"/>
  <c r="I51" i="4"/>
  <c r="J51" i="4"/>
  <c r="K51" i="4"/>
  <c r="L51" i="4"/>
  <c r="I52" i="4"/>
  <c r="J52" i="4"/>
  <c r="K52" i="4"/>
  <c r="L52" i="4"/>
  <c r="I53" i="4"/>
  <c r="J53" i="4"/>
  <c r="K53" i="4"/>
  <c r="L53" i="4"/>
  <c r="I54" i="4"/>
  <c r="J54" i="4"/>
  <c r="K54" i="4"/>
  <c r="L54" i="4"/>
  <c r="I55" i="4"/>
  <c r="J55" i="4"/>
  <c r="K55" i="4"/>
  <c r="L55" i="4"/>
  <c r="I56" i="4"/>
  <c r="J56" i="4"/>
  <c r="K56" i="4"/>
  <c r="L56" i="4"/>
  <c r="I57" i="4"/>
  <c r="J57" i="4"/>
  <c r="K57" i="4"/>
  <c r="L57" i="4"/>
  <c r="I58" i="4"/>
  <c r="J58" i="4"/>
  <c r="K58" i="4"/>
  <c r="L58" i="4"/>
  <c r="I59" i="4"/>
  <c r="J59" i="4"/>
  <c r="K59" i="4"/>
  <c r="L59" i="4"/>
  <c r="I60" i="4"/>
  <c r="J60" i="4"/>
  <c r="K60" i="4"/>
  <c r="L60" i="4"/>
  <c r="I61" i="4"/>
  <c r="J61" i="4"/>
  <c r="K61" i="4"/>
  <c r="L61" i="4"/>
  <c r="I62" i="4"/>
  <c r="J62" i="4"/>
  <c r="K62" i="4"/>
  <c r="L62" i="4"/>
  <c r="I63" i="4"/>
  <c r="J63" i="4"/>
  <c r="K63" i="4"/>
  <c r="L63" i="4"/>
  <c r="I64" i="4"/>
  <c r="J64" i="4"/>
  <c r="K64" i="4"/>
  <c r="L64" i="4"/>
  <c r="I65" i="4"/>
  <c r="J65" i="4"/>
  <c r="K65" i="4"/>
  <c r="L65" i="4"/>
  <c r="I66" i="4"/>
  <c r="J66" i="4"/>
  <c r="K66" i="4"/>
  <c r="L66" i="4"/>
  <c r="I67" i="4"/>
  <c r="J67" i="4"/>
  <c r="K67" i="4"/>
  <c r="L67" i="4"/>
  <c r="I68" i="4"/>
  <c r="J68" i="4"/>
  <c r="K68" i="4"/>
  <c r="L68" i="4"/>
  <c r="I69" i="4"/>
  <c r="J69" i="4"/>
  <c r="K69" i="4"/>
  <c r="L69" i="4"/>
  <c r="I70" i="4"/>
  <c r="J70" i="4"/>
  <c r="K70" i="4"/>
  <c r="L70" i="4"/>
  <c r="I71" i="4"/>
  <c r="J71" i="4"/>
  <c r="K71" i="4"/>
  <c r="L71" i="4"/>
  <c r="I72" i="4"/>
  <c r="J72" i="4"/>
  <c r="K72" i="4"/>
  <c r="L72" i="4"/>
  <c r="I73" i="4"/>
  <c r="J73" i="4"/>
  <c r="K73" i="4"/>
  <c r="L73" i="4"/>
  <c r="I74" i="4"/>
  <c r="J74" i="4"/>
  <c r="K74" i="4"/>
  <c r="L74" i="4"/>
  <c r="I75" i="4"/>
  <c r="J75" i="4"/>
  <c r="K75" i="4"/>
  <c r="L75" i="4"/>
  <c r="I76" i="4"/>
  <c r="J76" i="4"/>
  <c r="K76" i="4"/>
  <c r="L76" i="4"/>
  <c r="I77" i="4"/>
  <c r="J77" i="4"/>
  <c r="K77" i="4"/>
  <c r="L77" i="4"/>
  <c r="I78" i="4"/>
  <c r="J78" i="4"/>
  <c r="K78" i="4"/>
  <c r="L78" i="4"/>
  <c r="I79" i="4"/>
  <c r="J79" i="4"/>
  <c r="K79" i="4"/>
  <c r="L79" i="4"/>
  <c r="H9" i="9"/>
  <c r="L15" i="4" l="1"/>
  <c r="O15" i="4" s="1"/>
  <c r="H18" i="5"/>
  <c r="H19" i="5"/>
  <c r="K14" i="4"/>
  <c r="C12" i="5"/>
  <c r="H10" i="9"/>
  <c r="H11" i="9"/>
  <c r="H12" i="9"/>
  <c r="H19" i="9"/>
  <c r="H20" i="9"/>
  <c r="H25" i="9"/>
  <c r="H26" i="9"/>
  <c r="H27" i="9"/>
  <c r="H28" i="9"/>
  <c r="M11" i="5"/>
  <c r="I11" i="7"/>
  <c r="I12" i="7"/>
  <c r="I13" i="7"/>
  <c r="I14" i="7"/>
  <c r="I15" i="7"/>
  <c r="I16" i="7"/>
  <c r="I17" i="7"/>
  <c r="I18" i="7"/>
  <c r="I9" i="7"/>
  <c r="H12" i="5" l="1"/>
  <c r="I20" i="7"/>
  <c r="H11" i="5"/>
  <c r="H13" i="5"/>
  <c r="H30" i="9"/>
  <c r="K11" i="4"/>
  <c r="K12" i="4"/>
  <c r="K13" i="4"/>
  <c r="J11" i="4"/>
  <c r="J14" i="4"/>
  <c r="J10" i="4"/>
  <c r="J13" i="4"/>
  <c r="J12" i="4"/>
  <c r="K10" i="4"/>
  <c r="L10" i="4" l="1"/>
  <c r="O10" i="4" s="1"/>
  <c r="I11" i="4"/>
  <c r="L11" i="4" s="1"/>
  <c r="O11" i="4" s="1"/>
  <c r="I13" i="4"/>
  <c r="L13" i="4" s="1"/>
  <c r="I14" i="4"/>
  <c r="L14" i="4" s="1"/>
  <c r="O14" i="4" s="1"/>
  <c r="I12" i="4"/>
  <c r="L12" i="4" s="1"/>
  <c r="A10" i="9"/>
  <c r="A11" i="9" s="1"/>
  <c r="A12" i="9" s="1"/>
  <c r="A13" i="9" s="1"/>
  <c r="A14" i="9" s="1"/>
  <c r="A15" i="9" s="1"/>
  <c r="A16" i="9" s="1"/>
  <c r="A10" i="7"/>
  <c r="A11" i="7" s="1"/>
  <c r="A12" i="7" s="1"/>
  <c r="A13" i="7" s="1"/>
  <c r="A14" i="7" s="1"/>
  <c r="A15" i="7" s="1"/>
  <c r="A16" i="7" s="1"/>
  <c r="A17" i="7" s="1"/>
  <c r="A18" i="7" s="1"/>
  <c r="A17" i="9" l="1"/>
  <c r="A18" i="9" s="1"/>
  <c r="N8" i="4"/>
  <c r="O8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C13" i="5" l="1"/>
  <c r="N11" i="5" l="1"/>
  <c r="I9" i="9"/>
  <c r="J12" i="7"/>
  <c r="J11" i="7"/>
  <c r="J13" i="7"/>
  <c r="I22" i="9"/>
  <c r="I21" i="9"/>
  <c r="I18" i="9"/>
  <c r="I10" i="9"/>
  <c r="I13" i="5"/>
  <c r="I11" i="9"/>
  <c r="D11" i="5"/>
  <c r="D12" i="5"/>
  <c r="J9" i="7"/>
  <c r="I17" i="9"/>
  <c r="I16" i="9"/>
  <c r="I14" i="9"/>
  <c r="I11" i="5"/>
  <c r="I12" i="5"/>
  <c r="R11" i="5"/>
  <c r="I13" i="9"/>
  <c r="J10" i="7"/>
  <c r="J18" i="7"/>
  <c r="I27" i="9"/>
  <c r="I15" i="9"/>
  <c r="I26" i="9"/>
  <c r="J16" i="7"/>
  <c r="J15" i="7"/>
  <c r="I24" i="9"/>
  <c r="I12" i="9"/>
  <c r="I20" i="9"/>
  <c r="I19" i="9"/>
  <c r="I28" i="9"/>
  <c r="J17" i="7"/>
  <c r="I25" i="9"/>
  <c r="J14" i="7"/>
  <c r="I23" i="9"/>
  <c r="I30" i="9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<sst xmlns="http://schemas.openxmlformats.org/spreadsheetml/2006/main" count="112" uniqueCount="83">
  <si>
    <t>ΕΠΙΧΕΙΡΗΣΙΑΚΟ ΠΡΟΓΡΑΜΜΑ «ΔΥΤΙΚΗ ΕΛΛΑΔΑ» 2014-2020</t>
  </si>
  <si>
    <t>Α/Α ΔΑΠΑΝΗΣ</t>
  </si>
  <si>
    <t>ΚΩΔ. ΚΑΤΗΓΟΡΙΑ ΔΑΠΑΝΗΣ</t>
  </si>
  <si>
    <t>ΠΕΡΙΓΡΑΦΗ ΚΑΤΗΓΟΡΙΑ ΔΑΠΑΝΗΣ</t>
  </si>
  <si>
    <t>ΠΕΡΙΓΡΑΦΗ ΔΑΠΑΝΗΣ</t>
  </si>
  <si>
    <t>ΑΘΡΟΙΣΜΑ Π/Υ</t>
  </si>
  <si>
    <t>ΠΟΣΟΣΤΟ</t>
  </si>
  <si>
    <t>ΚΑΤΩ ΟΡΙΟ Π/Υ</t>
  </si>
  <si>
    <t>ΑΝΩ ΟΡΙΟ Π/Υ</t>
  </si>
  <si>
    <t>A/A</t>
  </si>
  <si>
    <t>ΚΩΔΙΚΟΣ ΚΑΤΗΓΟΡΙΑΣ ΔΑΠΑΝΗΣ</t>
  </si>
  <si>
    <t>ΚΩΔΙΚΟΣ ΠΡΟΤΑΣΗΣ:</t>
  </si>
  <si>
    <r>
      <t xml:space="preserve">ΠΕΡΙΓΡΑΦΗ ΚΑΤΗΓΟΡΙΑ ΔΑΠΑΝΗΣ 
</t>
    </r>
    <r>
      <rPr>
        <sz val="10"/>
        <color rgb="FF000000"/>
        <rFont val="Calibri"/>
        <family val="2"/>
        <charset val="161"/>
        <scheme val="minor"/>
      </rPr>
      <t>(συμπληρωνεται αυτόματα)</t>
    </r>
  </si>
  <si>
    <t>ΑΚΡΩΝΥΜΙΟ ΠΡΟΤΑΣΗΣ:</t>
  </si>
  <si>
    <t>Α/Α</t>
  </si>
  <si>
    <t>ΚΩΔΙΚΟΣ ΕΤΑΙΡΟΥ</t>
  </si>
  <si>
    <t>ΣΥΝΤΟΜΟΓΡΑΦΙΑ ΕΠΩΝΥΜΙΑΣ</t>
  </si>
  <si>
    <t>ΠΛΗΡΗΣ ΕΠΩΝΥΜΙΑ ΕΤΑΙΡΟΥ</t>
  </si>
  <si>
    <t>ΕΙΔΟΣ ΕΤΑΙΡΟΥ</t>
  </si>
  <si>
    <t>ΡΟΛΟΣ ΕΤΑΙΡΟΥ</t>
  </si>
  <si>
    <t>ΡΟΛΟΙ ΕΤΑΙΡΩΝ</t>
  </si>
  <si>
    <t>ΣΥΝΤΟΝΙΣΤΗΣ</t>
  </si>
  <si>
    <t>ΑΠΛΟΣ ΕΤΑΙΡΟΣ</t>
  </si>
  <si>
    <t xml:space="preserve">ΕΠΙΧΕΙΡΗΣΗ </t>
  </si>
  <si>
    <t>ΜΕΓΕΘΟΣ</t>
  </si>
  <si>
    <t>ΜΕΣΑΙΑ</t>
  </si>
  <si>
    <t>ΜΕΓΑΛΗ</t>
  </si>
  <si>
    <t>ΠΟΛΥ ΜΙΚΡΗ ή ΜΙΚΡΗ</t>
  </si>
  <si>
    <t>ΔΗΜΟΣΙΑ ΕΠΙΧΕΙΡΗΣΗ</t>
  </si>
  <si>
    <t>ΚΩΔΙΚΟΣ ΕΝΟΤΗΤΑΣ ΕΡΓΑΣΙΑΣ</t>
  </si>
  <si>
    <t>ΤΙΤΛΟΣ ΕΝΟΤΗΤΑΣ ΕΡΓΑΣΙΑΣ</t>
  </si>
  <si>
    <t>ΕΙΔΟΣ ΕΝΟΤΗΤΑΣ ΕΡΓΑΣΙΑΣ</t>
  </si>
  <si>
    <t>ΝΑΙ</t>
  </si>
  <si>
    <t>ΌΧΙ</t>
  </si>
  <si>
    <t>ΒΑΣΙΚΟ ΠΟΣΟΣΤΟ</t>
  </si>
  <si>
    <t>Βιομηχανική/Εφαρμοσμένη Έρευνα</t>
  </si>
  <si>
    <t>ΕΙΔΟΣ ΕΡΕΥΝΑΣ</t>
  </si>
  <si>
    <t>Πειραματική Ανάπτυξη</t>
  </si>
  <si>
    <t>Βασικο ποσοστο</t>
  </si>
  <si>
    <t>ΠΡΟΣΑΥΞΗΣΗΣ</t>
  </si>
  <si>
    <t>ΔΙΚΑΙΩΜΑ ΠΡΟΣΑΥΞΗΣΗΣ ΛΟΓΩ ΣΥΝΕΡΓΑΣΙΑΣ</t>
  </si>
  <si>
    <t>ΚΩΔ. ΕΝΟΤΗΤΑΣ ΕΡΓΑΣΙΑΣ</t>
  </si>
  <si>
    <t>ΕΤΑΙΡΟΣ (ΣΥΝ/ΦΙΑ)</t>
  </si>
  <si>
    <t>ΔΑ</t>
  </si>
  <si>
    <t>ΠΡΟΣΑΥΞΗΣΗ ΛΟΓΩ ΣΥΝΕΡΓΑΣΙΑΣ</t>
  </si>
  <si>
    <t>ΣΥΝΟΛΙΚΗ ΕΝΤΑΣΗ ΕΝΙΣΧΥΣΗΣ</t>
  </si>
  <si>
    <r>
      <t>ΠΡΟΣΑΥΞΗΣΗ ΕΝΤΑΣΗΣ ΕΝΙΣΧΥΣΗΣ</t>
    </r>
    <r>
      <rPr>
        <sz val="9"/>
        <color theme="1"/>
        <rFont val="Calibri"/>
        <family val="2"/>
        <charset val="161"/>
        <scheme val="minor"/>
      </rPr>
      <t xml:space="preserve">
</t>
    </r>
    <r>
      <rPr>
        <sz val="8"/>
        <color theme="1"/>
        <rFont val="Calibri"/>
        <family val="2"/>
        <charset val="161"/>
        <scheme val="minor"/>
      </rPr>
      <t>ΛΟΓΩ ΣΥΝΕΡΓΑΣΙΑΣ</t>
    </r>
  </si>
  <si>
    <t>ΠΡΟΣΑΥΞΗΣΗ ΜΕΓΕΘΟΥΣ</t>
  </si>
  <si>
    <t>ΕΠΑΥΞΗΣΗ ΛΟΓΩ ΜΕΓΕΘΟΥΣ</t>
  </si>
  <si>
    <r>
      <t>ΕΝΤΑΣΗ ΕΝΙΣΧΥΣΗΣ</t>
    </r>
    <r>
      <rPr>
        <sz val="9"/>
        <color theme="1"/>
        <rFont val="Calibri"/>
        <family val="2"/>
        <charset val="161"/>
        <scheme val="minor"/>
      </rPr>
      <t xml:space="preserve">
ΛΟΓΩ ΕΙΔΟΥΣ ΕΡΕΥΝΑΣ</t>
    </r>
  </si>
  <si>
    <r>
      <t>ΠΡΟΣΑΥΞΗΣΗ ΕΝΤΑΣΗΣ ΕΝΙΣΧΥΣΗΣ</t>
    </r>
    <r>
      <rPr>
        <sz val="9"/>
        <color theme="1"/>
        <rFont val="Calibri"/>
        <family val="2"/>
        <charset val="161"/>
        <scheme val="minor"/>
      </rPr>
      <t xml:space="preserve">
</t>
    </r>
    <r>
      <rPr>
        <sz val="8"/>
        <color theme="1"/>
        <rFont val="Calibri"/>
        <family val="2"/>
        <charset val="161"/>
        <scheme val="minor"/>
      </rPr>
      <t>ΛΟΓΩ ΜΕΓΕΘΟΥΣ ΕΠΙΧΕΙΡΗΣΗΣ</t>
    </r>
  </si>
  <si>
    <r>
      <rPr>
        <b/>
        <sz val="11"/>
        <color rgb="FF000000"/>
        <rFont val="Calibri"/>
        <family val="2"/>
        <charset val="161"/>
        <scheme val="minor"/>
      </rPr>
      <t xml:space="preserve">ΠΟΣΟ ΙΔΙΑΣ ΣΥΜΜΕΤΟΧΗΣ </t>
    </r>
    <r>
      <rPr>
        <sz val="11"/>
        <color rgb="FF000000"/>
        <rFont val="Calibri"/>
        <family val="2"/>
        <charset val="161"/>
        <scheme val="minor"/>
      </rPr>
      <t xml:space="preserve">
</t>
    </r>
    <r>
      <rPr>
        <sz val="8"/>
        <color rgb="FF000000"/>
        <rFont val="Calibri"/>
        <family val="2"/>
        <charset val="161"/>
        <scheme val="minor"/>
      </rPr>
      <t>(υπολογίζεται αυτόματα)</t>
    </r>
  </si>
  <si>
    <t>Π/Υ εργου</t>
  </si>
  <si>
    <r>
      <t xml:space="preserve">Π/Υ 
</t>
    </r>
    <r>
      <rPr>
        <sz val="11"/>
        <color theme="1"/>
        <rFont val="Calibri"/>
        <family val="2"/>
        <charset val="161"/>
        <scheme val="minor"/>
      </rPr>
      <t>(υπολογίζεται)</t>
    </r>
  </si>
  <si>
    <t>ΚΑΤΗΓΟΡΙΑ ΦΟΡΕΑ</t>
  </si>
  <si>
    <t>ΣΥΝΟΛΙΚΟΣ Π/Υ</t>
  </si>
  <si>
    <t>ΕΛΕΓΧΟΙ ΟΡΘΟΤΗΤΑΣ Π/Υ</t>
  </si>
  <si>
    <t>Ποσοστό συμμετοχής σε έργο</t>
  </si>
  <si>
    <t>ΠΙΝΑΚΑΣ 1: ΔΙΑΡΘΡΩΣΗ ΚΟΙΝΟΠΡΑΞΙΑΣ</t>
  </si>
  <si>
    <t>Ποσοστό σε έργο</t>
  </si>
  <si>
    <t>ΠΙΝΑΚΑΣ 2: ΕΝΟΤΗΤΕΣ ΕΡΓΑΣΙΑΣ</t>
  </si>
  <si>
    <t>POSOSTO</t>
  </si>
  <si>
    <t>ΠΙΝΑΚΑΣ 3: ΑΝΑΛΥΤΙΚΗ ΔΙΑΡΘΡΩΣΗ ΠΡΟΫΠΟΛΟΓΙΣΜΟΥ ΠΡΟΤΑΣΗΣ</t>
  </si>
  <si>
    <t>ΕΑΝ ΤΟ ΚΕΛΙ ΕΙΝΑΙ ΚΟΚΚΙΝΟ ΤΟΤΕ Η ΠΡΟΤΑΣΗ ΔΕΝ ΕΙΝΑΙ ΣΥΜΒΑΤΗ ΜΕ ΤΙΣ ΠΡΟΫΠΟΘΕΣΕΙΣ ΤΗΣ ΠΡΟΣΚΛΗΣΗΣ</t>
  </si>
  <si>
    <t>ΕΛΕΓΧΟΣ -2: ΔΙΑΡΘΡΩΣΗ Π/Υ - ΤΥΠΟΙ ΦΟΡΕΩΝ</t>
  </si>
  <si>
    <t>ΕΛΕΓΧΟΣ -1: ΔΙΑΡΘΡΩΣΗ Π/Υ - ΚΑΤΗΓΟΡΙΕΣ ΔΑΠΑΝΩΝ</t>
  </si>
  <si>
    <t>ΕΛΕΓΧΟΣ -4: ΔΙΑΡΘΡΩΣΗ Π/Υ - ΣΥΝΟΛΙΚΟΣ Π/Υ</t>
  </si>
  <si>
    <t>ΒΟΗΘΗΤΙΚΟΣ ΠΙΝΑΚΑΣ: ΠΛΗΘΟΣ ΦΟΡΕΩΝ</t>
  </si>
  <si>
    <t>ΠΟΣΟ ΧΩΡΙΣ ΦΠΑ
(ή με ΦΠΑ εάν είναι επιλέξιμος)</t>
  </si>
  <si>
    <t>ΕΠΙΧΕΙΡΗΣΙΑΚΟ ΠΡΟΓΡΑΜΜΑ «ΔΥΤΙΚΗ ΕΛΛΑΔΑ» 2021-2027</t>
  </si>
  <si>
    <t>ΕΡΕΥΝΑ &amp; ΚΑΙΝΟΤΟΜΙΑ ΣΤΗ ΔΥΤΙΚΗ ΕΛΛΑΔΑ 2024</t>
  </si>
  <si>
    <t>ΕΡΕΥΝΗΤΙΚΟΣ ΦΟΡΕΑΣ</t>
  </si>
  <si>
    <t>Ερευνητές και τεχνικοί στον βαθμό που απασχολούνται άμεσα στο έργο</t>
  </si>
  <si>
    <t xml:space="preserve">01.08. </t>
  </si>
  <si>
    <t>Ενιαίος Συντελεστής Υπολογισμού Επιλέξιμων Δαπανών Έργου (40%) επί των δαπανών της κατηγορίας δαπάνης 01.08</t>
  </si>
  <si>
    <t>10.01</t>
  </si>
  <si>
    <t>ΕΛΕΓΧΟΣ -3: ΔΙΑΡΘΡΩΣΗ Π/Υ - ΣΥΜΜΕΤΟΧΗ ΕΡΕΥΝΗΤΙΚΟΣ ΦΟΡΕΑΣ</t>
  </si>
  <si>
    <t>ΕΙΔΟΣ ΦΟΡΕΑ</t>
  </si>
  <si>
    <t>Τόπος Υλοποίηση  Δαπάνης εντός
 Δυτικής Ελλάδας</t>
  </si>
  <si>
    <t>ΜΕΤΑ ΤΗΝ ΟΛΟΚΛΗΡΩΣΗ ΤΗΣ ΣΥΜΠΛΗΡΩΣΗΣ ΤΩΝ ΑΝΑΛΥΤΙΚΩΝ ΔΑΠΑΝΩΝ 
ΕΛΕΓΞΑΤΕ ΤΟ ΦΥΛΛΟ ΕΡΓΑΣΙΑΣ "ΕΛΕΓΧΟΣ ΟΡΘΟΤΗΤΑΣ" ΓΙΑ ΤΗΝ ΕΠΙΒΕΒΑΙΩΣΗ ΤΗΣ ΣΥΜΦΩΝΙΑΣ ΜΕ ΤΟΥΣ ΠΕΡΙΟΡΙΣΜΟΥΣ ΤΗΣ ΠΡΟΣΚΛΗΣΗΣ</t>
  </si>
  <si>
    <t>ΕΡ. ΦΟΡΕΑΣ: ΕΡΕΥΝΗΤΙΚΟΣ ΦΟΡΕΑΣ
ΔΗΜ ΕΠΙΧΕΙΡΗΣΗ: ΜΕΓΑΛΗ</t>
  </si>
  <si>
    <r>
      <rPr>
        <b/>
        <sz val="11"/>
        <color rgb="FF000000"/>
        <rFont val="Calibri"/>
        <family val="2"/>
        <charset val="161"/>
        <scheme val="minor"/>
      </rPr>
      <t xml:space="preserve">ΠΟΣΟ ΕΠΙΛΕΞΙΜΗΣ ΔΗΜΟΣΙΑΣ ΔΑΠΑΝΗΣ </t>
    </r>
    <r>
      <rPr>
        <sz val="11"/>
        <color rgb="FF000000"/>
        <rFont val="Calibri"/>
        <family val="2"/>
        <charset val="161"/>
        <scheme val="minor"/>
      </rPr>
      <t xml:space="preserve">
</t>
    </r>
    <r>
      <rPr>
        <sz val="8"/>
        <color rgb="FF000000"/>
        <rFont val="Calibri"/>
        <family val="2"/>
        <charset val="161"/>
        <scheme val="minor"/>
      </rPr>
      <t>(υπολογίζεται αυτόματα)</t>
    </r>
  </si>
  <si>
    <t>ΣΥΝΟΛΑ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</si>
</sst>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408]_-;\-* #,##0.00\ [$€-408]_-;_-* &quot;-&quot;??\ [$€-408]_-;_-@_-"/>
  </numFmts>
  <fonts count="2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6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i/>
      <sz val="11"/>
      <color rgb="FF000000"/>
      <name val="Calibri"/>
      <family val="2"/>
      <charset val="161"/>
      <scheme val="minor"/>
    </font>
    <font>
      <i/>
      <u/>
      <sz val="11"/>
      <color theme="1"/>
      <name val="Calibri"/>
      <family val="2"/>
      <charset val="161"/>
      <scheme val="minor"/>
    </font>
    <font>
      <b/>
      <sz val="16"/>
      <color rgb="FF000000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1"/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2" fillId="0" borderId="0" xfId="1" applyAlignment="1">
      <alignment wrapText="1"/>
    </xf>
    <xf numFmtId="49" fontId="6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2" fillId="0" borderId="0" xfId="1" applyAlignment="1">
      <alignment vertical="center"/>
    </xf>
    <xf numFmtId="49" fontId="2" fillId="0" borderId="1" xfId="1" applyNumberForma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44" fontId="0" fillId="0" borderId="0" xfId="3" applyFont="1"/>
    <xf numFmtId="49" fontId="2" fillId="0" borderId="0" xfId="1" applyNumberFormat="1" applyAlignment="1">
      <alignment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9" fontId="0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9" fontId="2" fillId="0" borderId="0" xfId="1" applyNumberFormat="1" applyAlignment="1">
      <alignment wrapText="1"/>
    </xf>
    <xf numFmtId="9" fontId="2" fillId="0" borderId="1" xfId="1" applyNumberFormat="1" applyBorder="1" applyAlignment="1">
      <alignment wrapText="1"/>
    </xf>
    <xf numFmtId="0" fontId="2" fillId="0" borderId="2" xfId="1" applyBorder="1" applyAlignment="1">
      <alignment horizontal="center" vertical="center" wrapText="1"/>
    </xf>
    <xf numFmtId="0" fontId="2" fillId="0" borderId="2" xfId="1" applyBorder="1" applyAlignment="1">
      <alignment wrapText="1"/>
    </xf>
    <xf numFmtId="10" fontId="2" fillId="0" borderId="0" xfId="1" applyNumberFormat="1"/>
    <xf numFmtId="0" fontId="2" fillId="0" borderId="1" xfId="1" applyBorder="1"/>
    <xf numFmtId="9" fontId="2" fillId="0" borderId="1" xfId="1" applyNumberFormat="1" applyBorder="1" applyAlignment="1">
      <alignment horizontal="center"/>
    </xf>
    <xf numFmtId="9" fontId="0" fillId="0" borderId="0" xfId="2" applyFont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1" applyAlignment="1">
      <alignment horizontal="center"/>
    </xf>
    <xf numFmtId="0" fontId="3" fillId="0" borderId="0" xfId="1" applyFont="1"/>
    <xf numFmtId="0" fontId="1" fillId="0" borderId="0" xfId="0" applyFont="1" applyAlignment="1">
      <alignment horizontal="center" vertical="center" wrapText="1"/>
    </xf>
    <xf numFmtId="0" fontId="16" fillId="0" borderId="0" xfId="1" applyFont="1" applyAlignment="1">
      <alignment horizontal="center"/>
    </xf>
    <xf numFmtId="0" fontId="8" fillId="0" borderId="0" xfId="1" applyFont="1" applyAlignment="1">
      <alignment horizontal="center" wrapText="1"/>
    </xf>
    <xf numFmtId="0" fontId="1" fillId="0" borderId="0" xfId="1" applyFont="1" applyAlignment="1">
      <alignment horizontal="right"/>
    </xf>
    <xf numFmtId="0" fontId="10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165" fontId="0" fillId="0" borderId="0" xfId="2" applyNumberFormat="1" applyFont="1" applyProtection="1"/>
    <xf numFmtId="9" fontId="0" fillId="2" borderId="1" xfId="4" applyFont="1" applyFill="1" applyBorder="1" applyAlignment="1" applyProtection="1">
      <alignment horizontal="center"/>
    </xf>
    <xf numFmtId="164" fontId="1" fillId="2" borderId="1" xfId="5" applyFont="1" applyFill="1" applyBorder="1" applyProtection="1"/>
    <xf numFmtId="9" fontId="1" fillId="2" borderId="1" xfId="2" applyFont="1" applyFill="1" applyBorder="1" applyAlignment="1" applyProtection="1">
      <alignment horizontal="center" vertical="center" wrapText="1"/>
    </xf>
    <xf numFmtId="9" fontId="1" fillId="2" borderId="2" xfId="2" applyFont="1" applyFill="1" applyBorder="1" applyAlignment="1" applyProtection="1">
      <alignment horizontal="center" vertical="center" wrapText="1"/>
    </xf>
    <xf numFmtId="9" fontId="6" fillId="2" borderId="1" xfId="2" applyFont="1" applyFill="1" applyBorder="1" applyAlignment="1" applyProtection="1">
      <alignment horizontal="center" vertical="center" wrapText="1"/>
    </xf>
    <xf numFmtId="165" fontId="1" fillId="0" borderId="0" xfId="1" applyNumberFormat="1" applyFont="1"/>
    <xf numFmtId="9" fontId="0" fillId="0" borderId="0" xfId="2" applyFont="1" applyFill="1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2" borderId="1" xfId="5" applyFont="1" applyFill="1" applyBorder="1" applyProtection="1"/>
    <xf numFmtId="9" fontId="0" fillId="2" borderId="1" xfId="4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164" fontId="0" fillId="2" borderId="1" xfId="5" applyFont="1" applyFill="1" applyBorder="1"/>
    <xf numFmtId="164" fontId="1" fillId="2" borderId="1" xfId="5" applyFont="1" applyFill="1" applyBorder="1"/>
    <xf numFmtId="9" fontId="1" fillId="2" borderId="1" xfId="4" applyFont="1" applyFill="1" applyBorder="1" applyAlignment="1">
      <alignment horizontal="center"/>
    </xf>
    <xf numFmtId="0" fontId="16" fillId="0" borderId="0" xfId="1" applyFont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9" fontId="1" fillId="2" borderId="1" xfId="4" applyFont="1" applyFill="1" applyBorder="1" applyAlignment="1" applyProtection="1">
      <alignment horizontal="center"/>
    </xf>
    <xf numFmtId="0" fontId="1" fillId="0" borderId="2" xfId="1" applyFont="1" applyBorder="1"/>
    <xf numFmtId="0" fontId="1" fillId="0" borderId="4" xfId="1" applyFont="1" applyBorder="1"/>
    <xf numFmtId="0" fontId="0" fillId="0" borderId="0" xfId="0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9" fontId="2" fillId="0" borderId="1" xfId="4" applyFont="1" applyBorder="1" applyAlignment="1">
      <alignment horizontal="center"/>
    </xf>
    <xf numFmtId="10" fontId="2" fillId="4" borderId="1" xfId="4" applyNumberFormat="1" applyFont="1" applyFill="1" applyBorder="1"/>
    <xf numFmtId="0" fontId="1" fillId="0" borderId="0" xfId="1" applyFont="1"/>
    <xf numFmtId="0" fontId="1" fillId="3" borderId="0" xfId="1" applyFont="1" applyFill="1" applyAlignment="1" applyProtection="1">
      <alignment horizontal="left"/>
      <protection locked="0"/>
    </xf>
    <xf numFmtId="0" fontId="2" fillId="3" borderId="0" xfId="1" applyFill="1"/>
    <xf numFmtId="10" fontId="0" fillId="2" borderId="1" xfId="4" applyNumberFormat="1" applyFont="1" applyFill="1" applyBorder="1" applyAlignment="1">
      <alignment horizontal="center"/>
    </xf>
    <xf numFmtId="10" fontId="0" fillId="2" borderId="1" xfId="4" applyNumberFormat="1" applyFont="1" applyFill="1" applyBorder="1" applyAlignment="1">
      <alignment horizontal="right"/>
    </xf>
    <xf numFmtId="0" fontId="1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 applyProtection="1">
      <alignment horizontal="center" vertical="center"/>
      <protection locked="0"/>
    </xf>
    <xf numFmtId="49" fontId="2" fillId="0" borderId="1" xfId="1" applyNumberFormat="1" applyBorder="1" applyAlignment="1" applyProtection="1">
      <alignment horizontal="center" vertical="center"/>
      <protection locked="0"/>
    </xf>
    <xf numFmtId="0" fontId="2" fillId="2" borderId="1" xfId="1" applyFill="1" applyBorder="1" applyAlignment="1">
      <alignment horizontal="left" vertical="center" wrapText="1"/>
    </xf>
    <xf numFmtId="165" fontId="0" fillId="0" borderId="1" xfId="2" applyNumberFormat="1" applyFont="1" applyBorder="1" applyAlignment="1" applyProtection="1">
      <alignment vertical="center"/>
      <protection locked="0"/>
    </xf>
    <xf numFmtId="9" fontId="0" fillId="2" borderId="1" xfId="4" applyFont="1" applyFill="1" applyBorder="1" applyAlignment="1" applyProtection="1">
      <alignment horizontal="center" vertical="center"/>
    </xf>
    <xf numFmtId="9" fontId="0" fillId="2" borderId="1" xfId="2" applyFont="1" applyFill="1" applyBorder="1" applyAlignment="1" applyProtection="1">
      <alignment horizontal="center" vertical="center"/>
    </xf>
    <xf numFmtId="165" fontId="0" fillId="2" borderId="1" xfId="2" applyNumberFormat="1" applyFont="1" applyFill="1" applyBorder="1" applyAlignment="1" applyProtection="1">
      <alignment vertical="center"/>
    </xf>
    <xf numFmtId="165" fontId="2" fillId="2" borderId="1" xfId="1" applyNumberFormat="1" applyFill="1" applyBorder="1" applyAlignment="1">
      <alignment vertical="center"/>
    </xf>
    <xf numFmtId="0" fontId="5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10" fontId="0" fillId="0" borderId="1" xfId="2" applyNumberFormat="1" applyFont="1" applyBorder="1" applyAlignment="1">
      <alignment horizontal="center" vertical="center" wrapText="1"/>
    </xf>
    <xf numFmtId="10" fontId="0" fillId="2" borderId="1" xfId="4" applyNumberFormat="1" applyFont="1" applyFill="1" applyBorder="1" applyAlignment="1">
      <alignment horizontal="right" vertical="center"/>
    </xf>
    <xf numFmtId="44" fontId="0" fillId="4" borderId="1" xfId="3" applyFont="1" applyFill="1" applyBorder="1" applyAlignment="1">
      <alignment vertical="center"/>
    </xf>
    <xf numFmtId="9" fontId="2" fillId="0" borderId="0" xfId="4" applyFont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4" fontId="3" fillId="4" borderId="1" xfId="6" applyFont="1" applyFill="1" applyBorder="1"/>
    <xf numFmtId="44" fontId="2" fillId="4" borderId="1" xfId="6" applyFont="1" applyFill="1" applyBorder="1"/>
    <xf numFmtId="44" fontId="2" fillId="0" borderId="1" xfId="6" applyFont="1" applyBorder="1" applyAlignment="1">
      <alignment vertical="center"/>
    </xf>
    <xf numFmtId="44" fontId="1" fillId="4" borderId="1" xfId="6" applyFont="1" applyFill="1" applyBorder="1" applyAlignment="1">
      <alignment vertical="center"/>
    </xf>
    <xf numFmtId="44" fontId="2" fillId="4" borderId="1" xfId="6" applyFont="1" applyFill="1" applyBorder="1" applyAlignment="1">
      <alignment vertical="center"/>
    </xf>
    <xf numFmtId="10" fontId="2" fillId="4" borderId="1" xfId="4" applyNumberFormat="1" applyFont="1" applyFill="1" applyBorder="1" applyAlignment="1">
      <alignment vertical="center"/>
    </xf>
    <xf numFmtId="9" fontId="2" fillId="0" borderId="1" xfId="1" applyNumberFormat="1" applyBorder="1" applyAlignment="1">
      <alignment vertical="center"/>
    </xf>
    <xf numFmtId="0" fontId="2" fillId="0" borderId="0" xfId="1" applyAlignment="1">
      <alignment horizontal="center"/>
    </xf>
    <xf numFmtId="0" fontId="2" fillId="0" borderId="3" xfId="1" applyBorder="1" applyAlignment="1">
      <alignment horizontal="center"/>
    </xf>
    <xf numFmtId="0" fontId="1" fillId="0" borderId="2" xfId="1" applyFont="1" applyBorder="1" applyAlignment="1" applyProtection="1">
      <alignment horizontal="left"/>
      <protection locked="0"/>
    </xf>
    <xf numFmtId="0" fontId="1" fillId="0" borderId="5" xfId="1" applyFont="1" applyBorder="1" applyAlignment="1" applyProtection="1">
      <alignment horizontal="left"/>
      <protection locked="0"/>
    </xf>
    <xf numFmtId="0" fontId="1" fillId="0" borderId="4" xfId="1" applyFont="1" applyBorder="1" applyAlignment="1" applyProtection="1">
      <alignment horizontal="left"/>
      <protection locked="0"/>
    </xf>
    <xf numFmtId="0" fontId="3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1" fillId="0" borderId="2" xfId="1" applyFont="1" applyBorder="1" applyAlignment="1">
      <alignment horizontal="right"/>
    </xf>
    <xf numFmtId="0" fontId="1" fillId="0" borderId="4" xfId="1" applyFont="1" applyBorder="1" applyAlignment="1">
      <alignment horizontal="right"/>
    </xf>
    <xf numFmtId="0" fontId="1" fillId="2" borderId="2" xfId="1" applyFont="1" applyFill="1" applyBorder="1" applyAlignment="1">
      <alignment horizontal="left"/>
    </xf>
    <xf numFmtId="0" fontId="1" fillId="2" borderId="5" xfId="1" applyFont="1" applyFill="1" applyBorder="1" applyAlignment="1">
      <alignment horizontal="left"/>
    </xf>
    <xf numFmtId="0" fontId="1" fillId="2" borderId="4" xfId="1" applyFont="1" applyFill="1" applyBorder="1" applyAlignment="1">
      <alignment horizontal="left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/>
    </xf>
    <xf numFmtId="0" fontId="1" fillId="0" borderId="1" xfId="1" applyFont="1" applyBorder="1" applyAlignment="1">
      <alignment horizontal="right"/>
    </xf>
    <xf numFmtId="0" fontId="1" fillId="2" borderId="1" xfId="1" applyFont="1" applyFill="1" applyBorder="1" applyAlignment="1">
      <alignment horizontal="left"/>
    </xf>
    <xf numFmtId="0" fontId="21" fillId="5" borderId="0" xfId="1" applyFont="1" applyFill="1" applyAlignment="1">
      <alignment horizontal="center" wrapText="1"/>
    </xf>
    <xf numFmtId="0" fontId="21" fillId="5" borderId="3" xfId="1" applyFont="1" applyFill="1" applyBorder="1" applyAlignment="1">
      <alignment horizontal="center" wrapText="1"/>
    </xf>
    <xf numFmtId="0" fontId="20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0" fontId="1" fillId="4" borderId="6" xfId="1" applyFont="1" applyFill="1" applyBorder="1" applyAlignment="1" applyProtection="1">
      <alignment horizontal="center"/>
      <protection locked="0"/>
    </xf>
    <xf numFmtId="0" fontId="1" fillId="4" borderId="0" xfId="1" applyFont="1" applyFill="1" applyAlignment="1" applyProtection="1">
      <alignment horizontal="center"/>
      <protection locked="0"/>
    </xf>
    <xf numFmtId="0" fontId="2" fillId="4" borderId="1" xfId="1" applyFill="1" applyBorder="1" applyAlignment="1">
      <alignment horizontal="center" vertical="center"/>
    </xf>
    <xf numFmtId="0" fontId="1" fillId="0" borderId="1" xfId="1" applyFont="1" applyBorder="1" applyAlignment="1">
      <alignment horizontal="center" wrapText="1"/>
    </xf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center" wrapText="1"/>
    </xf>
  </cellXfs>
  <cellStyles count="7">
    <cellStyle name="Κανονικό" xfId="0" builtinId="0"/>
    <cellStyle name="Κανονικό 2" xfId="1" xr:uid="{00000000-0005-0000-0000-000001000000}"/>
    <cellStyle name="Κόμμα" xfId="5" builtinId="3"/>
    <cellStyle name="Νομισματική μονάδα" xfId="6" builtinId="4"/>
    <cellStyle name="Νομισματική μονάδα 2" xfId="3" xr:uid="{00000000-0005-0000-0000-000003000000}"/>
    <cellStyle name="Ποσοστό" xfId="4" builtinId="5"/>
    <cellStyle name="Ποσοστό 2" xfId="2" xr:uid="{00000000-0005-0000-0000-000005000000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4">
    <pageSetUpPr fitToPage="1"/>
  </sheetPr>
  <dimension ref="A1:J20"/>
  <sheetViews>
    <sheetView zoomScaleNormal="100" workbookViewId="0">
      <selection activeCell="F14" sqref="F14"/>
    </sheetView>
  </sheetViews>
  <sheetFormatPr defaultColWidth="12.85546875" defaultRowHeight="15" x14ac:dyDescent="0.25"/>
  <cols>
    <col min="1" max="1" width="7.85546875" customWidth="1"/>
    <col min="2" max="2" width="15.28515625" customWidth="1"/>
    <col min="3" max="5" width="22.140625" customWidth="1"/>
    <col min="6" max="6" width="15.28515625" bestFit="1" customWidth="1"/>
    <col min="7" max="7" width="24.42578125" customWidth="1"/>
    <col min="10" max="10" width="10" customWidth="1"/>
  </cols>
  <sheetData>
    <row r="1" spans="1:10" s="1" customFormat="1" ht="30" customHeight="1" x14ac:dyDescent="0.25">
      <c r="A1" s="100" t="e" vm="1">
        <v>#VALUE!</v>
      </c>
      <c r="B1" s="100"/>
      <c r="C1" s="107" t="s">
        <v>69</v>
      </c>
      <c r="D1" s="107"/>
      <c r="E1" s="107"/>
      <c r="F1" s="107"/>
      <c r="G1" s="107"/>
      <c r="H1" s="107"/>
      <c r="I1" s="100" t="e" vm="2">
        <v>#VALUE!</v>
      </c>
      <c r="J1" s="100"/>
    </row>
    <row r="2" spans="1:10" s="1" customFormat="1" ht="39" customHeight="1" x14ac:dyDescent="0.25">
      <c r="A2" s="100"/>
      <c r="B2" s="100"/>
      <c r="C2" s="105" t="s">
        <v>70</v>
      </c>
      <c r="D2" s="105"/>
      <c r="E2" s="105"/>
      <c r="F2" s="105"/>
      <c r="G2" s="105"/>
      <c r="H2" s="105"/>
      <c r="I2" s="100"/>
      <c r="J2" s="100"/>
    </row>
    <row r="3" spans="1:10" s="1" customFormat="1" ht="21" x14ac:dyDescent="0.35">
      <c r="A3" s="101"/>
      <c r="B3" s="101"/>
      <c r="C3" s="106" t="s">
        <v>58</v>
      </c>
      <c r="D3" s="106"/>
      <c r="E3" s="106"/>
      <c r="F3" s="106"/>
      <c r="G3" s="106"/>
      <c r="H3" s="106"/>
      <c r="I3" s="57"/>
      <c r="J3" s="57"/>
    </row>
    <row r="4" spans="1:10" s="1" customFormat="1" x14ac:dyDescent="0.25">
      <c r="A4" s="61" t="s">
        <v>13</v>
      </c>
      <c r="B4" s="62"/>
      <c r="C4" s="102"/>
      <c r="D4" s="103"/>
      <c r="E4" s="103"/>
      <c r="F4" s="104"/>
    </row>
    <row r="5" spans="1:10" s="1" customFormat="1" x14ac:dyDescent="0.25">
      <c r="A5" s="61" t="s">
        <v>11</v>
      </c>
      <c r="B5" s="62"/>
      <c r="C5" s="102"/>
      <c r="D5" s="103"/>
      <c r="E5" s="103"/>
      <c r="F5" s="104"/>
    </row>
    <row r="7" spans="1:10" ht="60" x14ac:dyDescent="0.25">
      <c r="G7" s="92" t="s">
        <v>80</v>
      </c>
    </row>
    <row r="8" spans="1:10" s="17" customFormat="1" ht="45" x14ac:dyDescent="0.25">
      <c r="A8" s="48" t="s">
        <v>14</v>
      </c>
      <c r="B8" s="19" t="s">
        <v>15</v>
      </c>
      <c r="C8" s="19" t="s">
        <v>17</v>
      </c>
      <c r="D8" s="19" t="s">
        <v>16</v>
      </c>
      <c r="E8" s="19" t="s">
        <v>18</v>
      </c>
      <c r="F8" s="19" t="s">
        <v>19</v>
      </c>
      <c r="G8" s="19" t="s">
        <v>24</v>
      </c>
      <c r="H8" s="48" t="s">
        <v>48</v>
      </c>
      <c r="I8" s="53" t="s">
        <v>52</v>
      </c>
      <c r="J8" s="64" t="s">
        <v>57</v>
      </c>
    </row>
    <row r="9" spans="1:10" x14ac:dyDescent="0.25">
      <c r="A9" s="49">
        <v>1</v>
      </c>
      <c r="B9" s="28"/>
      <c r="C9" s="52"/>
      <c r="D9" s="52"/>
      <c r="E9" s="28"/>
      <c r="F9" s="28"/>
      <c r="G9" s="28"/>
      <c r="H9" s="51" t="str">
        <f t="shared" ref="H9:H18" si="0">IF(G9=""," ",VLOOKUP(G9,SIZE,2,0))</f>
        <v xml:space="preserve"> </v>
      </c>
      <c r="I9" s="54">
        <f t="shared" ref="I9:I18" ca="1" si="1">SUMIF(stm,D9,amounts)</f>
        <v>0</v>
      </c>
      <c r="J9" s="70" t="str">
        <f ca="1">IF(SYNOLO=0," ",I9/SYNOLO)</f>
        <v xml:space="preserve"> </v>
      </c>
    </row>
    <row r="10" spans="1:10" x14ac:dyDescent="0.25">
      <c r="A10" s="49">
        <f>A9+1</f>
        <v>2</v>
      </c>
      <c r="B10" s="28"/>
      <c r="C10" s="52"/>
      <c r="D10" s="52"/>
      <c r="E10" s="28"/>
      <c r="F10" s="28"/>
      <c r="G10" s="28"/>
      <c r="H10" s="51" t="str">
        <f t="shared" si="0"/>
        <v xml:space="preserve"> </v>
      </c>
      <c r="I10" s="54">
        <f ca="1">SUMIF(stm,D10,amounts)</f>
        <v>0</v>
      </c>
      <c r="J10" s="70" t="str">
        <f t="shared" ref="J10:J18" ca="1" si="2">IF(SYNOLO=0," ",I10/SYNOLO)</f>
        <v xml:space="preserve"> </v>
      </c>
    </row>
    <row r="11" spans="1:10" x14ac:dyDescent="0.25">
      <c r="A11" s="49">
        <f t="shared" ref="A11:A18" si="3">A10+1</f>
        <v>3</v>
      </c>
      <c r="B11" s="28"/>
      <c r="C11" s="52"/>
      <c r="D11" s="52"/>
      <c r="E11" s="28"/>
      <c r="F11" s="28"/>
      <c r="G11" s="28"/>
      <c r="H11" s="51" t="str">
        <f t="shared" si="0"/>
        <v xml:space="preserve"> </v>
      </c>
      <c r="I11" s="54">
        <f t="shared" ca="1" si="1"/>
        <v>0</v>
      </c>
      <c r="J11" s="70" t="str">
        <f t="shared" ca="1" si="2"/>
        <v xml:space="preserve"> </v>
      </c>
    </row>
    <row r="12" spans="1:10" x14ac:dyDescent="0.25">
      <c r="A12" s="49">
        <f t="shared" si="3"/>
        <v>4</v>
      </c>
      <c r="B12" s="28"/>
      <c r="C12" s="52"/>
      <c r="D12" s="52"/>
      <c r="E12" s="28"/>
      <c r="F12" s="28"/>
      <c r="G12" s="28"/>
      <c r="H12" s="51" t="str">
        <f t="shared" si="0"/>
        <v xml:space="preserve"> </v>
      </c>
      <c r="I12" s="54">
        <f t="shared" ca="1" si="1"/>
        <v>0</v>
      </c>
      <c r="J12" s="70" t="str">
        <f t="shared" ca="1" si="2"/>
        <v xml:space="preserve"> </v>
      </c>
    </row>
    <row r="13" spans="1:10" x14ac:dyDescent="0.25">
      <c r="A13" s="49">
        <f t="shared" si="3"/>
        <v>5</v>
      </c>
      <c r="B13" s="28"/>
      <c r="C13" s="52"/>
      <c r="D13" s="52"/>
      <c r="E13" s="28"/>
      <c r="F13" s="28"/>
      <c r="G13" s="28"/>
      <c r="H13" s="51" t="str">
        <f t="shared" si="0"/>
        <v xml:space="preserve"> </v>
      </c>
      <c r="I13" s="54">
        <f t="shared" ca="1" si="1"/>
        <v>0</v>
      </c>
      <c r="J13" s="70" t="str">
        <f t="shared" ca="1" si="2"/>
        <v xml:space="preserve"> </v>
      </c>
    </row>
    <row r="14" spans="1:10" x14ac:dyDescent="0.25">
      <c r="A14" s="49">
        <f t="shared" si="3"/>
        <v>6</v>
      </c>
      <c r="B14" s="28"/>
      <c r="C14" s="52"/>
      <c r="D14" s="52"/>
      <c r="E14" s="28"/>
      <c r="F14" s="28"/>
      <c r="G14" s="28"/>
      <c r="H14" s="51" t="str">
        <f t="shared" si="0"/>
        <v xml:space="preserve"> </v>
      </c>
      <c r="I14" s="54">
        <f t="shared" ca="1" si="1"/>
        <v>0</v>
      </c>
      <c r="J14" s="70" t="str">
        <f t="shared" ca="1" si="2"/>
        <v xml:space="preserve"> </v>
      </c>
    </row>
    <row r="15" spans="1:10" x14ac:dyDescent="0.25">
      <c r="A15" s="49">
        <f>A14+1</f>
        <v>7</v>
      </c>
      <c r="B15" s="28"/>
      <c r="C15" s="52"/>
      <c r="D15" s="52"/>
      <c r="E15" s="28"/>
      <c r="F15" s="28"/>
      <c r="G15" s="28"/>
      <c r="H15" s="51" t="str">
        <f t="shared" si="0"/>
        <v xml:space="preserve"> </v>
      </c>
      <c r="I15" s="54">
        <f t="shared" ca="1" si="1"/>
        <v>0</v>
      </c>
      <c r="J15" s="70" t="str">
        <f t="shared" ca="1" si="2"/>
        <v xml:space="preserve"> </v>
      </c>
    </row>
    <row r="16" spans="1:10" x14ac:dyDescent="0.25">
      <c r="A16" s="49">
        <f t="shared" si="3"/>
        <v>8</v>
      </c>
      <c r="B16" s="28"/>
      <c r="C16" s="52"/>
      <c r="D16" s="52"/>
      <c r="E16" s="28"/>
      <c r="F16" s="28"/>
      <c r="G16" s="28"/>
      <c r="H16" s="51" t="str">
        <f t="shared" si="0"/>
        <v xml:space="preserve"> </v>
      </c>
      <c r="I16" s="54">
        <f t="shared" ca="1" si="1"/>
        <v>0</v>
      </c>
      <c r="J16" s="70" t="str">
        <f t="shared" ca="1" si="2"/>
        <v xml:space="preserve"> </v>
      </c>
    </row>
    <row r="17" spans="1:10" x14ac:dyDescent="0.25">
      <c r="A17" s="49">
        <f t="shared" si="3"/>
        <v>9</v>
      </c>
      <c r="B17" s="28"/>
      <c r="C17" s="52"/>
      <c r="D17" s="52"/>
      <c r="E17" s="28"/>
      <c r="F17" s="28"/>
      <c r="G17" s="28"/>
      <c r="H17" s="51" t="str">
        <f t="shared" si="0"/>
        <v xml:space="preserve"> </v>
      </c>
      <c r="I17" s="54">
        <f t="shared" ca="1" si="1"/>
        <v>0</v>
      </c>
      <c r="J17" s="70" t="str">
        <f t="shared" ca="1" si="2"/>
        <v xml:space="preserve"> </v>
      </c>
    </row>
    <row r="18" spans="1:10" x14ac:dyDescent="0.25">
      <c r="A18" s="49">
        <f t="shared" si="3"/>
        <v>10</v>
      </c>
      <c r="B18" s="28"/>
      <c r="C18" s="52"/>
      <c r="D18" s="52"/>
      <c r="E18" s="28"/>
      <c r="F18" s="28"/>
      <c r="G18" s="28"/>
      <c r="H18" s="51" t="str">
        <f t="shared" si="0"/>
        <v xml:space="preserve"> </v>
      </c>
      <c r="I18" s="54">
        <f t="shared" ca="1" si="1"/>
        <v>0</v>
      </c>
      <c r="J18" s="70" t="str">
        <f t="shared" ca="1" si="2"/>
        <v xml:space="preserve"> </v>
      </c>
    </row>
    <row r="20" spans="1:10" x14ac:dyDescent="0.25">
      <c r="I20" s="55">
        <f ca="1">SUM(I9:I19)</f>
        <v>0</v>
      </c>
      <c r="J20" s="56"/>
    </row>
  </sheetData>
  <sheetProtection algorithmName="SHA-512" hashValue="pI3grJFJup+4DqqI5XpzorpD9Aw2tB8n72EYqPwIpowwxjJ8wT2wlFm110IBebYrtQfNvDCScane+Peo3gVLTA==" saltValue="E8wl1Wjp2gQcrcigDbIPEg==" spinCount="100000" sheet="1" formatColumns="0" formatRows="0"/>
  <mergeCells count="7">
    <mergeCell ref="I1:J2"/>
    <mergeCell ref="A1:B3"/>
    <mergeCell ref="C5:F5"/>
    <mergeCell ref="C4:F4"/>
    <mergeCell ref="C2:H2"/>
    <mergeCell ref="C3:H3"/>
    <mergeCell ref="C1:H1"/>
  </mergeCells>
  <dataValidations count="2">
    <dataValidation type="list" allowBlank="1" showInputMessage="1" showErrorMessage="1" sqref="F9:F18" xr:uid="{00000000-0002-0000-0000-000000000000}">
      <formula1>ROLOS</formula1>
    </dataValidation>
    <dataValidation type="list" allowBlank="1" showInputMessage="1" showErrorMessage="1" sqref="E9:E18" xr:uid="{00000000-0002-0000-0000-000001000000}">
      <formula1>EIDOS</formula1>
    </dataValidation>
  </dataValidations>
  <pageMargins left="0.7" right="0.7" top="0.75" bottom="0.75" header="0.3" footer="0.3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'ΒΑΣΙΚΑ ΣΤΟΙΧΕΙΑ'!$K$2:$K$5</xm:f>
          </x14:formula1>
          <xm:sqref>G9:G18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Φύλλο5">
    <pageSetUpPr fitToPage="1"/>
  </sheetPr>
  <dimension ref="A1:I35"/>
  <sheetViews>
    <sheetView workbookViewId="0">
      <pane ySplit="8" topLeftCell="A9" activePane="bottomLeft" state="frozen"/>
      <selection activeCell="F14" sqref="F14"/>
      <selection pane="bottomLeft" activeCell="H9" sqref="H9"/>
    </sheetView>
  </sheetViews>
  <sheetFormatPr defaultColWidth="12.85546875" defaultRowHeight="15" x14ac:dyDescent="0.25"/>
  <cols>
    <col min="1" max="1" width="8.28515625" customWidth="1"/>
    <col min="2" max="2" width="14.28515625" customWidth="1"/>
    <col min="3" max="3" width="42.42578125" customWidth="1"/>
    <col min="4" max="4" width="33.85546875" customWidth="1"/>
    <col min="5" max="5" width="13" customWidth="1"/>
    <col min="6" max="6" width="15.28515625" bestFit="1" customWidth="1"/>
    <col min="7" max="7" width="15.42578125" customWidth="1"/>
    <col min="8" max="8" width="14.140625" customWidth="1"/>
    <col min="9" max="9" width="10" customWidth="1"/>
  </cols>
  <sheetData>
    <row r="1" spans="1:9" s="1" customFormat="1" ht="30" customHeight="1" x14ac:dyDescent="0.25">
      <c r="A1" s="108" t="e" vm="1">
        <v>#VALUE!</v>
      </c>
      <c r="B1" s="108"/>
      <c r="C1" s="107" t="str">
        <f>'Συνεργ. Φορείς'!C1:H1</f>
        <v>ΕΠΙΧΕΙΡΗΣΙΑΚΟ ΠΡΟΓΡΑΜΜΑ «ΔΥΤΙΚΗ ΕΛΛΑΔΑ» 2021-2027</v>
      </c>
      <c r="D1" s="107"/>
      <c r="E1" s="107"/>
      <c r="F1" s="107"/>
      <c r="G1" s="107"/>
      <c r="H1" s="100" t="e" vm="2">
        <v>#VALUE!</v>
      </c>
      <c r="I1" s="100"/>
    </row>
    <row r="2" spans="1:9" s="1" customFormat="1" ht="53.25" customHeight="1" x14ac:dyDescent="0.25">
      <c r="A2" s="108"/>
      <c r="B2" s="108"/>
      <c r="C2" s="105" t="str">
        <f>'Συνεργ. Φορείς'!C2:H2</f>
        <v>ΕΡΕΥΝΑ &amp; ΚΑΙΝΟΤΟΜΙΑ ΣΤΗ ΔΥΤΙΚΗ ΕΛΛΑΔΑ 2024</v>
      </c>
      <c r="D2" s="105"/>
      <c r="E2" s="105"/>
      <c r="F2" s="105"/>
      <c r="G2" s="105"/>
      <c r="H2" s="100"/>
      <c r="I2" s="100"/>
    </row>
    <row r="3" spans="1:9" s="1" customFormat="1" ht="18.75" x14ac:dyDescent="0.3">
      <c r="A3" s="31"/>
      <c r="B3" s="31"/>
      <c r="C3" s="108" t="s">
        <v>60</v>
      </c>
      <c r="D3" s="108"/>
      <c r="E3" s="108"/>
      <c r="F3" s="108"/>
      <c r="G3" s="108"/>
    </row>
    <row r="4" spans="1:9" s="1" customFormat="1" x14ac:dyDescent="0.25">
      <c r="A4" s="109" t="s">
        <v>13</v>
      </c>
      <c r="B4" s="110"/>
      <c r="C4" s="111" t="str">
        <f>IF('Συνεργ. Φορείς'!C4=0," ",'Συνεργ. Φορείς'!C4)</f>
        <v xml:space="preserve"> </v>
      </c>
      <c r="D4" s="112"/>
      <c r="E4" s="112"/>
      <c r="F4" s="113"/>
    </row>
    <row r="5" spans="1:9" s="1" customFormat="1" x14ac:dyDescent="0.25">
      <c r="A5" s="109" t="s">
        <v>11</v>
      </c>
      <c r="B5" s="110"/>
      <c r="C5" s="111" t="str">
        <f>IF('Συνεργ. Φορείς'!C5=0," ",'Συνεργ. Φορείς'!C5)</f>
        <v xml:space="preserve"> </v>
      </c>
      <c r="D5" s="112"/>
      <c r="E5" s="112"/>
      <c r="F5" s="113"/>
    </row>
    <row r="8" spans="1:9" s="32" customFormat="1" ht="60" x14ac:dyDescent="0.25">
      <c r="A8" s="48" t="s">
        <v>14</v>
      </c>
      <c r="B8" s="19" t="s">
        <v>29</v>
      </c>
      <c r="C8" s="19" t="s">
        <v>30</v>
      </c>
      <c r="D8" s="59" t="s">
        <v>31</v>
      </c>
      <c r="E8" s="48" t="s">
        <v>34</v>
      </c>
      <c r="F8" s="19" t="s">
        <v>40</v>
      </c>
      <c r="G8" s="48" t="s">
        <v>44</v>
      </c>
      <c r="H8" s="48" t="s">
        <v>53</v>
      </c>
      <c r="I8" s="53" t="s">
        <v>59</v>
      </c>
    </row>
    <row r="9" spans="1:9" x14ac:dyDescent="0.25">
      <c r="A9" s="49">
        <v>1</v>
      </c>
      <c r="B9" s="28"/>
      <c r="C9" s="29"/>
      <c r="D9" s="58"/>
      <c r="E9" s="41" t="str">
        <f t="shared" ref="E9:E28" si="0">IF(D9=""," ",VLOOKUP(D9,eidos_erevnas,2,0))</f>
        <v xml:space="preserve"> </v>
      </c>
      <c r="F9" s="28"/>
      <c r="G9" s="41" t="str">
        <f t="shared" ref="G9:G28" si="1">IF(F9=""," ",VLOOKUP(F9,PROS_SYNERG,2,0))</f>
        <v xml:space="preserve"> </v>
      </c>
      <c r="H9" s="50">
        <f t="shared" ref="H9:H28" ca="1" si="2">SUMIF(works,B9,amounts)</f>
        <v>0</v>
      </c>
      <c r="I9" s="71" t="str">
        <f ca="1">IF(SYNOLO=0," ",H9/SYNOLO)</f>
        <v xml:space="preserve"> </v>
      </c>
    </row>
    <row r="10" spans="1:9" x14ac:dyDescent="0.25">
      <c r="A10" s="49">
        <f>A9+1</f>
        <v>2</v>
      </c>
      <c r="B10" s="28"/>
      <c r="C10" s="29"/>
      <c r="D10" s="58"/>
      <c r="E10" s="41" t="str">
        <f t="shared" si="0"/>
        <v xml:space="preserve"> </v>
      </c>
      <c r="F10" s="28"/>
      <c r="G10" s="41" t="str">
        <f t="shared" si="1"/>
        <v xml:space="preserve"> </v>
      </c>
      <c r="H10" s="50">
        <f t="shared" ca="1" si="2"/>
        <v>0</v>
      </c>
      <c r="I10" s="71" t="str">
        <f t="shared" ref="I10:I28" ca="1" si="3">IF(SYNOLO=0," ",H10/SYNOLO)</f>
        <v xml:space="preserve"> </v>
      </c>
    </row>
    <row r="11" spans="1:9" x14ac:dyDescent="0.25">
      <c r="A11" s="49">
        <f t="shared" ref="A11:A28" si="4">A10+1</f>
        <v>3</v>
      </c>
      <c r="B11" s="28"/>
      <c r="C11" s="29"/>
      <c r="D11" s="58"/>
      <c r="E11" s="41" t="str">
        <f t="shared" si="0"/>
        <v xml:space="preserve"> </v>
      </c>
      <c r="F11" s="28"/>
      <c r="G11" s="41" t="str">
        <f t="shared" si="1"/>
        <v xml:space="preserve"> </v>
      </c>
      <c r="H11" s="50">
        <f t="shared" ca="1" si="2"/>
        <v>0</v>
      </c>
      <c r="I11" s="71" t="str">
        <f t="shared" ca="1" si="3"/>
        <v xml:space="preserve"> </v>
      </c>
    </row>
    <row r="12" spans="1:9" x14ac:dyDescent="0.25">
      <c r="A12" s="49">
        <f t="shared" si="4"/>
        <v>4</v>
      </c>
      <c r="B12" s="28"/>
      <c r="C12" s="29"/>
      <c r="D12" s="58"/>
      <c r="E12" s="41" t="str">
        <f t="shared" si="0"/>
        <v xml:space="preserve"> </v>
      </c>
      <c r="F12" s="28"/>
      <c r="G12" s="41" t="str">
        <f t="shared" si="1"/>
        <v xml:space="preserve"> </v>
      </c>
      <c r="H12" s="50">
        <f t="shared" ca="1" si="2"/>
        <v>0</v>
      </c>
      <c r="I12" s="71" t="str">
        <f t="shared" ca="1" si="3"/>
        <v xml:space="preserve"> </v>
      </c>
    </row>
    <row r="13" spans="1:9" x14ac:dyDescent="0.25">
      <c r="A13" s="49">
        <f t="shared" si="4"/>
        <v>5</v>
      </c>
      <c r="B13" s="28"/>
      <c r="C13" s="29"/>
      <c r="D13" s="58"/>
      <c r="E13" s="41" t="str">
        <f t="shared" ref="E13:E18" si="5">IF(D13=""," ",VLOOKUP(D13,eidos_erevnas,2,0))</f>
        <v xml:space="preserve"> </v>
      </c>
      <c r="F13" s="28"/>
      <c r="G13" s="41" t="str">
        <f t="shared" ref="G13:G18" si="6">IF(F13=""," ",VLOOKUP(F13,PROS_SYNERG,2,0))</f>
        <v xml:space="preserve"> </v>
      </c>
      <c r="H13" s="50">
        <f t="shared" ref="H13:H18" ca="1" si="7">SUMIF(works,B13,amounts)</f>
        <v>0</v>
      </c>
      <c r="I13" s="71" t="str">
        <f t="shared" ref="I13:I18" ca="1" si="8">IF(SYNOLO=0," ",H13/SYNOLO)</f>
        <v xml:space="preserve"> </v>
      </c>
    </row>
    <row r="14" spans="1:9" x14ac:dyDescent="0.25">
      <c r="A14" s="49">
        <f t="shared" si="4"/>
        <v>6</v>
      </c>
      <c r="B14" s="28"/>
      <c r="C14" s="29"/>
      <c r="D14" s="58"/>
      <c r="E14" s="41" t="str">
        <f t="shared" si="5"/>
        <v xml:space="preserve"> </v>
      </c>
      <c r="F14" s="28"/>
      <c r="G14" s="41" t="str">
        <f t="shared" si="6"/>
        <v xml:space="preserve"> </v>
      </c>
      <c r="H14" s="50">
        <f t="shared" ca="1" si="7"/>
        <v>0</v>
      </c>
      <c r="I14" s="71" t="str">
        <f t="shared" ca="1" si="8"/>
        <v xml:space="preserve"> </v>
      </c>
    </row>
    <row r="15" spans="1:9" x14ac:dyDescent="0.25">
      <c r="A15" s="49">
        <f t="shared" si="4"/>
        <v>7</v>
      </c>
      <c r="B15" s="28"/>
      <c r="C15" s="29"/>
      <c r="D15" s="58"/>
      <c r="E15" s="41" t="str">
        <f t="shared" si="5"/>
        <v xml:space="preserve"> </v>
      </c>
      <c r="F15" s="28"/>
      <c r="G15" s="41" t="str">
        <f t="shared" si="6"/>
        <v xml:space="preserve"> </v>
      </c>
      <c r="H15" s="50">
        <f t="shared" ca="1" si="7"/>
        <v>0</v>
      </c>
      <c r="I15" s="71" t="str">
        <f t="shared" ca="1" si="8"/>
        <v xml:space="preserve"> </v>
      </c>
    </row>
    <row r="16" spans="1:9" x14ac:dyDescent="0.25">
      <c r="A16" s="49">
        <f t="shared" si="4"/>
        <v>8</v>
      </c>
      <c r="B16" s="28"/>
      <c r="C16" s="29"/>
      <c r="D16" s="58"/>
      <c r="E16" s="41" t="str">
        <f t="shared" si="5"/>
        <v xml:space="preserve"> </v>
      </c>
      <c r="F16" s="28"/>
      <c r="G16" s="41" t="str">
        <f t="shared" si="6"/>
        <v xml:space="preserve"> </v>
      </c>
      <c r="H16" s="50">
        <f t="shared" ca="1" si="7"/>
        <v>0</v>
      </c>
      <c r="I16" s="71" t="str">
        <f t="shared" ca="1" si="8"/>
        <v xml:space="preserve"> </v>
      </c>
    </row>
    <row r="17" spans="1:9" x14ac:dyDescent="0.25">
      <c r="A17" s="49">
        <f t="shared" si="4"/>
        <v>9</v>
      </c>
      <c r="B17" s="28"/>
      <c r="C17" s="29"/>
      <c r="D17" s="58"/>
      <c r="E17" s="41" t="str">
        <f t="shared" si="5"/>
        <v xml:space="preserve"> </v>
      </c>
      <c r="F17" s="28"/>
      <c r="G17" s="41" t="str">
        <f t="shared" si="6"/>
        <v xml:space="preserve"> </v>
      </c>
      <c r="H17" s="50">
        <f t="shared" ca="1" si="7"/>
        <v>0</v>
      </c>
      <c r="I17" s="71" t="str">
        <f t="shared" ca="1" si="8"/>
        <v xml:space="preserve"> </v>
      </c>
    </row>
    <row r="18" spans="1:9" x14ac:dyDescent="0.25">
      <c r="A18" s="49">
        <f t="shared" si="4"/>
        <v>10</v>
      </c>
      <c r="B18" s="28"/>
      <c r="C18" s="29"/>
      <c r="D18" s="58"/>
      <c r="E18" s="41" t="str">
        <f t="shared" si="5"/>
        <v xml:space="preserve"> </v>
      </c>
      <c r="F18" s="28"/>
      <c r="G18" s="41" t="str">
        <f t="shared" si="6"/>
        <v xml:space="preserve"> </v>
      </c>
      <c r="H18" s="50">
        <f t="shared" ca="1" si="7"/>
        <v>0</v>
      </c>
      <c r="I18" s="71" t="str">
        <f t="shared" ca="1" si="8"/>
        <v xml:space="preserve"> </v>
      </c>
    </row>
    <row r="19" spans="1:9" x14ac:dyDescent="0.25">
      <c r="A19" s="49">
        <f t="shared" si="4"/>
        <v>11</v>
      </c>
      <c r="B19" s="28"/>
      <c r="C19" s="29"/>
      <c r="D19" s="58"/>
      <c r="E19" s="41" t="str">
        <f t="shared" si="0"/>
        <v xml:space="preserve"> </v>
      </c>
      <c r="F19" s="28"/>
      <c r="G19" s="41" t="str">
        <f t="shared" si="1"/>
        <v xml:space="preserve"> </v>
      </c>
      <c r="H19" s="50">
        <f t="shared" ca="1" si="2"/>
        <v>0</v>
      </c>
      <c r="I19" s="71" t="str">
        <f t="shared" ca="1" si="3"/>
        <v xml:space="preserve"> </v>
      </c>
    </row>
    <row r="20" spans="1:9" x14ac:dyDescent="0.25">
      <c r="A20" s="49">
        <f t="shared" si="4"/>
        <v>12</v>
      </c>
      <c r="B20" s="28"/>
      <c r="C20" s="29"/>
      <c r="D20" s="58"/>
      <c r="E20" s="41" t="str">
        <f t="shared" si="0"/>
        <v xml:space="preserve"> </v>
      </c>
      <c r="F20" s="28"/>
      <c r="G20" s="41" t="str">
        <f t="shared" si="1"/>
        <v xml:space="preserve"> </v>
      </c>
      <c r="H20" s="50">
        <f t="shared" ca="1" si="2"/>
        <v>0</v>
      </c>
      <c r="I20" s="71" t="str">
        <f t="shared" ca="1" si="3"/>
        <v xml:space="preserve"> </v>
      </c>
    </row>
    <row r="21" spans="1:9" x14ac:dyDescent="0.25">
      <c r="A21" s="49">
        <f t="shared" si="4"/>
        <v>13</v>
      </c>
      <c r="B21" s="28"/>
      <c r="C21" s="29"/>
      <c r="D21" s="58"/>
      <c r="E21" s="41" t="str">
        <f t="shared" ref="E21:E24" si="9">IF(D21=""," ",VLOOKUP(D21,eidos_erevnas,2,0))</f>
        <v xml:space="preserve"> </v>
      </c>
      <c r="F21" s="28"/>
      <c r="G21" s="41" t="str">
        <f t="shared" ref="G21:G24" si="10">IF(F21=""," ",VLOOKUP(F21,PROS_SYNERG,2,0))</f>
        <v xml:space="preserve"> </v>
      </c>
      <c r="H21" s="50">
        <f t="shared" ref="H21:H24" ca="1" si="11">SUMIF(works,B21,amounts)</f>
        <v>0</v>
      </c>
      <c r="I21" s="71" t="str">
        <f t="shared" ref="I21:I24" ca="1" si="12">IF(SYNOLO=0," ",H21/SYNOLO)</f>
        <v xml:space="preserve"> </v>
      </c>
    </row>
    <row r="22" spans="1:9" x14ac:dyDescent="0.25">
      <c r="A22" s="49">
        <f t="shared" si="4"/>
        <v>14</v>
      </c>
      <c r="B22" s="28"/>
      <c r="C22" s="29"/>
      <c r="D22" s="58"/>
      <c r="E22" s="41" t="str">
        <f t="shared" si="9"/>
        <v xml:space="preserve"> </v>
      </c>
      <c r="F22" s="28"/>
      <c r="G22" s="41" t="str">
        <f t="shared" si="10"/>
        <v xml:space="preserve"> </v>
      </c>
      <c r="H22" s="50">
        <f t="shared" ca="1" si="11"/>
        <v>0</v>
      </c>
      <c r="I22" s="71" t="str">
        <f t="shared" ca="1" si="12"/>
        <v xml:space="preserve"> </v>
      </c>
    </row>
    <row r="23" spans="1:9" x14ac:dyDescent="0.25">
      <c r="A23" s="49">
        <f t="shared" si="4"/>
        <v>15</v>
      </c>
      <c r="B23" s="28"/>
      <c r="C23" s="29"/>
      <c r="D23" s="58"/>
      <c r="E23" s="41" t="str">
        <f t="shared" si="9"/>
        <v xml:space="preserve"> </v>
      </c>
      <c r="F23" s="28"/>
      <c r="G23" s="41" t="str">
        <f t="shared" si="10"/>
        <v xml:space="preserve"> </v>
      </c>
      <c r="H23" s="50">
        <f t="shared" ca="1" si="11"/>
        <v>0</v>
      </c>
      <c r="I23" s="71" t="str">
        <f t="shared" ca="1" si="12"/>
        <v xml:space="preserve"> </v>
      </c>
    </row>
    <row r="24" spans="1:9" x14ac:dyDescent="0.25">
      <c r="A24" s="49">
        <f t="shared" si="4"/>
        <v>16</v>
      </c>
      <c r="B24" s="28"/>
      <c r="C24" s="29"/>
      <c r="D24" s="58"/>
      <c r="E24" s="41" t="str">
        <f t="shared" si="9"/>
        <v xml:space="preserve"> </v>
      </c>
      <c r="F24" s="28"/>
      <c r="G24" s="41" t="str">
        <f t="shared" si="10"/>
        <v xml:space="preserve"> </v>
      </c>
      <c r="H24" s="50">
        <f t="shared" ca="1" si="11"/>
        <v>0</v>
      </c>
      <c r="I24" s="71" t="str">
        <f t="shared" ca="1" si="12"/>
        <v xml:space="preserve"> </v>
      </c>
    </row>
    <row r="25" spans="1:9" x14ac:dyDescent="0.25">
      <c r="A25" s="49">
        <f t="shared" si="4"/>
        <v>17</v>
      </c>
      <c r="B25" s="28"/>
      <c r="C25" s="29"/>
      <c r="D25" s="58"/>
      <c r="E25" s="41" t="str">
        <f t="shared" si="0"/>
        <v xml:space="preserve"> </v>
      </c>
      <c r="F25" s="28"/>
      <c r="G25" s="41" t="str">
        <f t="shared" si="1"/>
        <v xml:space="preserve"> </v>
      </c>
      <c r="H25" s="50">
        <f t="shared" ca="1" si="2"/>
        <v>0</v>
      </c>
      <c r="I25" s="71" t="str">
        <f t="shared" ca="1" si="3"/>
        <v xml:space="preserve"> </v>
      </c>
    </row>
    <row r="26" spans="1:9" x14ac:dyDescent="0.25">
      <c r="A26" s="49">
        <f t="shared" si="4"/>
        <v>18</v>
      </c>
      <c r="B26" s="28"/>
      <c r="C26" s="29"/>
      <c r="D26" s="58"/>
      <c r="E26" s="41" t="str">
        <f t="shared" si="0"/>
        <v xml:space="preserve"> </v>
      </c>
      <c r="F26" s="28"/>
      <c r="G26" s="41" t="str">
        <f t="shared" si="1"/>
        <v xml:space="preserve"> </v>
      </c>
      <c r="H26" s="50">
        <f t="shared" ca="1" si="2"/>
        <v>0</v>
      </c>
      <c r="I26" s="71" t="str">
        <f t="shared" ca="1" si="3"/>
        <v xml:space="preserve"> </v>
      </c>
    </row>
    <row r="27" spans="1:9" x14ac:dyDescent="0.25">
      <c r="A27" s="49">
        <f t="shared" si="4"/>
        <v>19</v>
      </c>
      <c r="B27" s="28"/>
      <c r="C27" s="29"/>
      <c r="D27" s="58"/>
      <c r="E27" s="41" t="str">
        <f t="shared" si="0"/>
        <v xml:space="preserve"> </v>
      </c>
      <c r="F27" s="28"/>
      <c r="G27" s="41" t="str">
        <f t="shared" si="1"/>
        <v xml:space="preserve"> </v>
      </c>
      <c r="H27" s="50">
        <f t="shared" ca="1" si="2"/>
        <v>0</v>
      </c>
      <c r="I27" s="71" t="str">
        <f t="shared" ca="1" si="3"/>
        <v xml:space="preserve"> </v>
      </c>
    </row>
    <row r="28" spans="1:9" x14ac:dyDescent="0.25">
      <c r="A28" s="49">
        <f t="shared" si="4"/>
        <v>20</v>
      </c>
      <c r="B28" s="28"/>
      <c r="C28" s="29"/>
      <c r="D28" s="58"/>
      <c r="E28" s="41" t="str">
        <f t="shared" si="0"/>
        <v xml:space="preserve"> </v>
      </c>
      <c r="F28" s="28"/>
      <c r="G28" s="41" t="str">
        <f t="shared" si="1"/>
        <v xml:space="preserve"> </v>
      </c>
      <c r="H28" s="50">
        <f t="shared" ca="1" si="2"/>
        <v>0</v>
      </c>
      <c r="I28" s="71" t="str">
        <f t="shared" ca="1" si="3"/>
        <v xml:space="preserve"> </v>
      </c>
    </row>
    <row r="30" spans="1:9" x14ac:dyDescent="0.25">
      <c r="H30" s="42">
        <f ca="1">SUM(H9:H29)</f>
        <v>0</v>
      </c>
      <c r="I30" s="60">
        <f ca="1">SUM(I9:I29)</f>
        <v>0</v>
      </c>
    </row>
    <row r="35" spans="3:3" x14ac:dyDescent="0.25">
      <c r="C35" s="63"/>
    </row>
  </sheetData>
  <sheetProtection algorithmName="SHA-512" hashValue="NhfF8rJ36Kf/Xqvx/DCTIzahxQCI3o4/N20XK9uMgVj2LT0iuT3Hi/FRnaSJ8uFnP0Ncr9UgSjtfLeMw0lNkIA==" saltValue="BxkTBnStnCSg8rTu4wLnAg==" spinCount="100000" sheet="1" objects="1" scenarios="1"/>
  <mergeCells count="9">
    <mergeCell ref="H1:I2"/>
    <mergeCell ref="A1:B2"/>
    <mergeCell ref="A5:B5"/>
    <mergeCell ref="C5:F5"/>
    <mergeCell ref="A4:B4"/>
    <mergeCell ref="C4:F4"/>
    <mergeCell ref="C1:G1"/>
    <mergeCell ref="C2:G2"/>
    <mergeCell ref="C3:G3"/>
  </mergeCells>
  <pageMargins left="0.7" right="0.7" top="0.75" bottom="0.75" header="0.3" footer="0.3"/>
  <pageSetup paperSize="9" scale="7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'ΒΑΣΙΚΑ ΣΤΟΙΧΕΙΑ'!$Q$2:$Q$4</xm:f>
          </x14:formula1>
          <xm:sqref>F9:F28</xm:sqref>
        </x14:dataValidation>
        <x14:dataValidation type="list" allowBlank="1" showInputMessage="1" showErrorMessage="1" xr:uid="{681ED28D-F644-45AD-822F-9207152AFA3C}">
          <x14:formula1>
            <xm:f>'ΒΑΣΙΚΑ ΣΤΟΙΧΕΙΑ'!$N$2:$N$3</xm:f>
          </x14:formula1>
          <xm:sqref>D9:D28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Φύλλο1">
    <pageSetUpPr fitToPage="1"/>
  </sheetPr>
  <dimension ref="A1:P79"/>
  <sheetViews>
    <sheetView tabSelected="1" zoomScale="70" zoomScaleNormal="70" workbookViewId="0">
      <pane ySplit="9" topLeftCell="A10" activePane="bottomLeft" state="frozen"/>
      <selection activeCell="F14" sqref="F14"/>
      <selection pane="bottomLeft" activeCell="N10" sqref="N10"/>
    </sheetView>
  </sheetViews>
  <sheetFormatPr defaultRowHeight="15" x14ac:dyDescent="0.25"/>
  <cols>
    <col min="1" max="1" width="8.42578125" style="30" customWidth="1"/>
    <col min="2" max="3" width="10.7109375" style="30" customWidth="1"/>
    <col min="4" max="4" width="11.85546875" style="30" customWidth="1"/>
    <col min="5" max="5" width="54.140625" style="5" customWidth="1"/>
    <col min="6" max="6" width="41.85546875" style="1" customWidth="1"/>
    <col min="7" max="7" width="18.42578125" style="1" customWidth="1"/>
    <col min="8" max="8" width="29.42578125" style="1" customWidth="1"/>
    <col min="9" max="9" width="16.5703125" style="1" customWidth="1"/>
    <col min="10" max="12" width="12.7109375" style="27" customWidth="1"/>
    <col min="13" max="13" width="16.5703125" style="1" bestFit="1" customWidth="1"/>
    <col min="14" max="14" width="17.140625" style="40" customWidth="1"/>
    <col min="15" max="15" width="14" style="1" customWidth="1"/>
    <col min="16" max="16384" width="9.140625" style="1"/>
  </cols>
  <sheetData>
    <row r="1" spans="1:16" ht="26.25" x14ac:dyDescent="0.25">
      <c r="A1" s="100" t="e" vm="3">
        <v>#VALUE!</v>
      </c>
      <c r="B1" s="100"/>
      <c r="C1" s="83"/>
      <c r="D1" s="114" t="str">
        <f>'Συνεργ. Φορείς'!C1</f>
        <v>ΕΠΙΧΕΙΡΗΣΙΑΚΟ ΠΡΟΓΡΑΜΜΑ «ΔΥΤΙΚΗ ΕΛΛΑΔΑ» 2021-2027</v>
      </c>
      <c r="E1" s="114"/>
      <c r="F1" s="114"/>
      <c r="G1" s="114"/>
      <c r="H1" s="114"/>
      <c r="I1" s="114"/>
      <c r="J1" s="114"/>
      <c r="K1" s="114"/>
      <c r="L1" s="114"/>
      <c r="M1" s="84"/>
      <c r="N1" s="100" t="e" vm="2">
        <v>#VALUE!</v>
      </c>
      <c r="O1" s="100"/>
    </row>
    <row r="2" spans="1:16" ht="42.75" customHeight="1" x14ac:dyDescent="0.25">
      <c r="A2" s="100"/>
      <c r="B2" s="100"/>
      <c r="D2" s="115" t="str">
        <f>'Συνεργ. Φορείς'!C2</f>
        <v>ΕΡΕΥΝΑ &amp; ΚΑΙΝΟΤΟΜΙΑ ΣΤΗ ΔΥΤΙΚΗ ΕΛΛΑΔΑ 2024</v>
      </c>
      <c r="E2" s="115"/>
      <c r="F2" s="115"/>
      <c r="G2" s="115"/>
      <c r="H2" s="115"/>
      <c r="I2" s="115"/>
      <c r="J2" s="115"/>
      <c r="K2" s="115"/>
      <c r="L2" s="115"/>
      <c r="M2" s="85"/>
      <c r="N2" s="100"/>
      <c r="O2" s="100"/>
    </row>
    <row r="3" spans="1:16" ht="21" x14ac:dyDescent="0.35">
      <c r="A3" s="116" t="s">
        <v>62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6" ht="19.5" customHeight="1" x14ac:dyDescent="0.25">
      <c r="A4" s="117" t="s">
        <v>13</v>
      </c>
      <c r="B4" s="117"/>
      <c r="C4" s="117"/>
      <c r="D4" s="117"/>
      <c r="E4" s="118" t="str">
        <f>IF('Συνεργ. Φορείς'!C4=0," ",'Συνεργ. Φορείς'!C4)</f>
        <v xml:space="preserve"> </v>
      </c>
      <c r="F4" s="118"/>
      <c r="G4" s="118"/>
      <c r="H4" s="118"/>
      <c r="I4" s="119" t="s">
        <v>79</v>
      </c>
      <c r="J4" s="119"/>
      <c r="K4" s="119"/>
      <c r="L4" s="119"/>
      <c r="M4" s="119"/>
      <c r="N4" s="119"/>
      <c r="O4" s="119"/>
    </row>
    <row r="5" spans="1:16" ht="19.5" customHeight="1" x14ac:dyDescent="0.25">
      <c r="A5" s="117" t="s">
        <v>11</v>
      </c>
      <c r="B5" s="117"/>
      <c r="C5" s="117"/>
      <c r="D5" s="117"/>
      <c r="E5" s="118" t="str">
        <f>IF('Συνεργ. Φορείς'!C5=0," ",'Συνεργ. Φορείς'!C5)</f>
        <v xml:space="preserve"> </v>
      </c>
      <c r="F5" s="118"/>
      <c r="G5" s="118"/>
      <c r="H5" s="118"/>
      <c r="I5" s="119"/>
      <c r="J5" s="119"/>
      <c r="K5" s="119"/>
      <c r="L5" s="119"/>
      <c r="M5" s="119"/>
      <c r="N5" s="119"/>
      <c r="O5" s="119"/>
    </row>
    <row r="6" spans="1:16" ht="19.5" customHeight="1" x14ac:dyDescent="0.25">
      <c r="I6" s="120"/>
      <c r="J6" s="120"/>
      <c r="K6" s="120"/>
      <c r="L6" s="120"/>
      <c r="M6" s="120"/>
      <c r="N6" s="120"/>
      <c r="O6" s="120"/>
    </row>
    <row r="7" spans="1:16" x14ac:dyDescent="0.25">
      <c r="I7" s="34"/>
      <c r="J7" s="34"/>
      <c r="K7" s="34"/>
      <c r="L7" s="34"/>
      <c r="N7" s="34"/>
      <c r="O7" s="34"/>
    </row>
    <row r="8" spans="1:16" x14ac:dyDescent="0.25">
      <c r="G8" s="35"/>
      <c r="H8" s="35" t="s">
        <v>82</v>
      </c>
      <c r="I8" s="46"/>
      <c r="J8" s="47"/>
      <c r="K8" s="47"/>
      <c r="L8" s="47"/>
      <c r="M8" s="42">
        <f>SUBTOTAL(9,M10:M79)</f>
        <v>0</v>
      </c>
      <c r="N8" s="42">
        <f t="shared" ref="N8:O8" si="0">SUBTOTAL(9,N10:N79)</f>
        <v>0</v>
      </c>
      <c r="O8" s="42">
        <f t="shared" si="0"/>
        <v>0</v>
      </c>
    </row>
    <row r="9" spans="1:16" s="39" customFormat="1" ht="82.5" x14ac:dyDescent="0.25">
      <c r="A9" s="6" t="s">
        <v>1</v>
      </c>
      <c r="B9" s="6" t="s">
        <v>41</v>
      </c>
      <c r="C9" s="6" t="s">
        <v>42</v>
      </c>
      <c r="D9" s="6" t="s">
        <v>10</v>
      </c>
      <c r="E9" s="36" t="s">
        <v>12</v>
      </c>
      <c r="F9" s="37" t="s">
        <v>4</v>
      </c>
      <c r="G9" s="37" t="s">
        <v>77</v>
      </c>
      <c r="H9" s="91" t="s">
        <v>78</v>
      </c>
      <c r="I9" s="43" t="s">
        <v>49</v>
      </c>
      <c r="J9" s="43" t="s">
        <v>46</v>
      </c>
      <c r="K9" s="43" t="s">
        <v>50</v>
      </c>
      <c r="L9" s="44" t="s">
        <v>45</v>
      </c>
      <c r="M9" s="72" t="s">
        <v>68</v>
      </c>
      <c r="N9" s="45" t="s">
        <v>81</v>
      </c>
      <c r="O9" s="45" t="s">
        <v>51</v>
      </c>
      <c r="P9" s="38"/>
    </row>
    <row r="10" spans="1:16" s="8" customFormat="1" ht="31.5" customHeight="1" x14ac:dyDescent="0.25">
      <c r="A10" s="73">
        <v>1</v>
      </c>
      <c r="B10" s="74"/>
      <c r="C10" s="74"/>
      <c r="D10" s="75"/>
      <c r="E10" s="76" t="str">
        <f t="shared" ref="E10:E73" si="1">IF(D10=""," ",VLOOKUP(D10,DAPANES,2,FALSE))</f>
        <v xml:space="preserve"> </v>
      </c>
      <c r="F10" s="15"/>
      <c r="G10" s="76" t="str">
        <f t="shared" ref="G10:G73" si="2">IF(C10&lt;&gt;"",VLOOKUP(C10,FOREIS,2,FALSE),"")</f>
        <v/>
      </c>
      <c r="H10" s="15"/>
      <c r="I10" s="78" t="str">
        <f>IF(B10=""," ",VLOOKUP(B10,ENERGAS,4,FALSE))</f>
        <v xml:space="preserve"> </v>
      </c>
      <c r="J10" s="79" t="str">
        <f t="shared" ref="J10:J14" si="3">IF(B10=""," ",VLOOKUP(B10,ENERGAS,6,FALSE))</f>
        <v xml:space="preserve"> </v>
      </c>
      <c r="K10" s="79" t="str">
        <f t="shared" ref="K10:K14" si="4">IF(C10=""," ",VLOOKUP(C10,FOREIS,5,FALSE))</f>
        <v xml:space="preserve"> </v>
      </c>
      <c r="L10" s="79" t="str">
        <f t="shared" ref="L10:L41" si="5">IF(B10=""," ",IF(K10=1,100%,IF(I10+J10+K10&lt;0.8,I10+J10+K10,0.8)))</f>
        <v xml:space="preserve"> </v>
      </c>
      <c r="M10" s="77"/>
      <c r="N10" s="80">
        <f>IF(OR(AND(G10&lt;&gt;"ΕΡΕΥΝΗΤΙΚΟΣ ΦΟΡΕΑΣ",H10="ΝΑΙ"),G10="ΕΡΕΥΝΗΤΙΚΟΣ ΦΟΡΕΑΣ"),M10*L10,0)</f>
        <v>0</v>
      </c>
      <c r="O10" s="81">
        <f>M10-N10</f>
        <v>0</v>
      </c>
      <c r="P10" s="82"/>
    </row>
    <row r="11" spans="1:16" s="8" customFormat="1" ht="31.5" customHeight="1" x14ac:dyDescent="0.25">
      <c r="A11" s="73">
        <f>A10+1</f>
        <v>2</v>
      </c>
      <c r="B11" s="74"/>
      <c r="C11" s="74"/>
      <c r="D11" s="75"/>
      <c r="E11" s="76" t="str">
        <f t="shared" si="1"/>
        <v xml:space="preserve"> </v>
      </c>
      <c r="F11" s="15"/>
      <c r="G11" s="76" t="str">
        <f t="shared" si="2"/>
        <v/>
      </c>
      <c r="H11" s="15"/>
      <c r="I11" s="78" t="str">
        <f t="shared" ref="I11:I14" si="6">IF(D11=""," ",VLOOKUP(B11,ENERGAS,4,FALSE))</f>
        <v xml:space="preserve"> </v>
      </c>
      <c r="J11" s="79" t="str">
        <f t="shared" si="3"/>
        <v xml:space="preserve"> </v>
      </c>
      <c r="K11" s="79" t="str">
        <f t="shared" si="4"/>
        <v xml:space="preserve"> </v>
      </c>
      <c r="L11" s="79" t="str">
        <f t="shared" si="5"/>
        <v xml:space="preserve"> </v>
      </c>
      <c r="M11" s="77"/>
      <c r="N11" s="80">
        <f t="shared" ref="N11:N74" si="7">IF(OR(AND(G11&lt;&gt;"ΕΡΕΥΝΗΤΙΚΟΣ ΦΟΡΕΑΣ",H11="ΝΑΙ"),G11="ΕΡΕΥΝΗΤΙΚΟΣ ΦΟΡΕΑΣ"),M11*L11,0)</f>
        <v>0</v>
      </c>
      <c r="O11" s="81">
        <f t="shared" ref="O11:O74" si="8">M11-N11</f>
        <v>0</v>
      </c>
    </row>
    <row r="12" spans="1:16" s="8" customFormat="1" ht="31.5" customHeight="1" x14ac:dyDescent="0.25">
      <c r="A12" s="73">
        <f t="shared" ref="A12:A75" si="9">A11+1</f>
        <v>3</v>
      </c>
      <c r="B12" s="74"/>
      <c r="C12" s="74"/>
      <c r="D12" s="75"/>
      <c r="E12" s="76" t="str">
        <f t="shared" si="1"/>
        <v xml:space="preserve"> </v>
      </c>
      <c r="F12" s="15"/>
      <c r="G12" s="76" t="str">
        <f t="shared" si="2"/>
        <v/>
      </c>
      <c r="H12" s="15"/>
      <c r="I12" s="78" t="str">
        <f t="shared" si="6"/>
        <v xml:space="preserve"> </v>
      </c>
      <c r="J12" s="79" t="str">
        <f t="shared" si="3"/>
        <v xml:space="preserve"> </v>
      </c>
      <c r="K12" s="79" t="str">
        <f t="shared" si="4"/>
        <v xml:space="preserve"> </v>
      </c>
      <c r="L12" s="79" t="str">
        <f t="shared" si="5"/>
        <v xml:space="preserve"> </v>
      </c>
      <c r="M12" s="77"/>
      <c r="N12" s="80">
        <f t="shared" si="7"/>
        <v>0</v>
      </c>
      <c r="O12" s="81">
        <f t="shared" si="8"/>
        <v>0</v>
      </c>
    </row>
    <row r="13" spans="1:16" s="8" customFormat="1" ht="31.5" customHeight="1" x14ac:dyDescent="0.25">
      <c r="A13" s="73">
        <f t="shared" si="9"/>
        <v>4</v>
      </c>
      <c r="B13" s="74"/>
      <c r="C13" s="74"/>
      <c r="D13" s="75"/>
      <c r="E13" s="76" t="str">
        <f t="shared" si="1"/>
        <v xml:space="preserve"> </v>
      </c>
      <c r="F13" s="15"/>
      <c r="G13" s="76" t="str">
        <f t="shared" si="2"/>
        <v/>
      </c>
      <c r="H13" s="15"/>
      <c r="I13" s="78" t="str">
        <f t="shared" si="6"/>
        <v xml:space="preserve"> </v>
      </c>
      <c r="J13" s="79" t="str">
        <f t="shared" si="3"/>
        <v xml:space="preserve"> </v>
      </c>
      <c r="K13" s="79" t="str">
        <f t="shared" si="4"/>
        <v xml:space="preserve"> </v>
      </c>
      <c r="L13" s="79" t="str">
        <f t="shared" si="5"/>
        <v xml:space="preserve"> </v>
      </c>
      <c r="M13" s="77"/>
      <c r="N13" s="80">
        <f t="shared" si="7"/>
        <v>0</v>
      </c>
      <c r="O13" s="81">
        <f t="shared" si="8"/>
        <v>0</v>
      </c>
    </row>
    <row r="14" spans="1:16" s="8" customFormat="1" ht="31.5" customHeight="1" x14ac:dyDescent="0.25">
      <c r="A14" s="73">
        <f t="shared" si="9"/>
        <v>5</v>
      </c>
      <c r="B14" s="74"/>
      <c r="C14" s="74"/>
      <c r="D14" s="75"/>
      <c r="E14" s="76" t="str">
        <f t="shared" si="1"/>
        <v xml:space="preserve"> </v>
      </c>
      <c r="F14" s="15"/>
      <c r="G14" s="76" t="str">
        <f t="shared" si="2"/>
        <v/>
      </c>
      <c r="H14" s="15"/>
      <c r="I14" s="78" t="str">
        <f t="shared" si="6"/>
        <v xml:space="preserve"> </v>
      </c>
      <c r="J14" s="79" t="str">
        <f t="shared" si="3"/>
        <v xml:space="preserve"> </v>
      </c>
      <c r="K14" s="79" t="str">
        <f t="shared" si="4"/>
        <v xml:space="preserve"> </v>
      </c>
      <c r="L14" s="79" t="str">
        <f t="shared" si="5"/>
        <v xml:space="preserve"> </v>
      </c>
      <c r="M14" s="77"/>
      <c r="N14" s="80">
        <f t="shared" si="7"/>
        <v>0</v>
      </c>
      <c r="O14" s="81">
        <f t="shared" si="8"/>
        <v>0</v>
      </c>
    </row>
    <row r="15" spans="1:16" s="8" customFormat="1" ht="31.5" customHeight="1" x14ac:dyDescent="0.25">
      <c r="A15" s="73">
        <f t="shared" si="9"/>
        <v>6</v>
      </c>
      <c r="B15" s="74"/>
      <c r="C15" s="74"/>
      <c r="D15" s="75"/>
      <c r="E15" s="76" t="str">
        <f t="shared" si="1"/>
        <v xml:space="preserve"> </v>
      </c>
      <c r="F15" s="15"/>
      <c r="G15" s="76" t="str">
        <f t="shared" si="2"/>
        <v/>
      </c>
      <c r="H15" s="15"/>
      <c r="I15" s="78" t="str">
        <f t="shared" ref="I15:I78" si="10">IF(D15=""," ",VLOOKUP(B15,ENERGAS,4,FALSE))</f>
        <v xml:space="preserve"> </v>
      </c>
      <c r="J15" s="79" t="str">
        <f t="shared" ref="J15:J78" si="11">IF(B15=""," ",VLOOKUP(B15,ENERGAS,6,FALSE))</f>
        <v xml:space="preserve"> </v>
      </c>
      <c r="K15" s="79" t="str">
        <f t="shared" ref="K15:K78" si="12">IF(C15=""," ",VLOOKUP(C15,FOREIS,5,FALSE))</f>
        <v xml:space="preserve"> </v>
      </c>
      <c r="L15" s="79" t="str">
        <f t="shared" si="5"/>
        <v xml:space="preserve"> </v>
      </c>
      <c r="M15" s="77"/>
      <c r="N15" s="80">
        <f t="shared" si="7"/>
        <v>0</v>
      </c>
      <c r="O15" s="81">
        <f t="shared" si="8"/>
        <v>0</v>
      </c>
    </row>
    <row r="16" spans="1:16" s="8" customFormat="1" ht="31.5" customHeight="1" x14ac:dyDescent="0.25">
      <c r="A16" s="73">
        <f t="shared" si="9"/>
        <v>7</v>
      </c>
      <c r="B16" s="74"/>
      <c r="C16" s="74"/>
      <c r="D16" s="75"/>
      <c r="E16" s="76" t="str">
        <f t="shared" si="1"/>
        <v xml:space="preserve"> </v>
      </c>
      <c r="F16" s="15"/>
      <c r="G16" s="76" t="str">
        <f t="shared" si="2"/>
        <v/>
      </c>
      <c r="H16" s="15"/>
      <c r="I16" s="78" t="str">
        <f t="shared" si="10"/>
        <v xml:space="preserve"> </v>
      </c>
      <c r="J16" s="79" t="str">
        <f t="shared" si="11"/>
        <v xml:space="preserve"> </v>
      </c>
      <c r="K16" s="79" t="str">
        <f t="shared" si="12"/>
        <v xml:space="preserve"> </v>
      </c>
      <c r="L16" s="79" t="str">
        <f t="shared" si="5"/>
        <v xml:space="preserve"> </v>
      </c>
      <c r="M16" s="77"/>
      <c r="N16" s="80">
        <f t="shared" si="7"/>
        <v>0</v>
      </c>
      <c r="O16" s="81">
        <f t="shared" si="8"/>
        <v>0</v>
      </c>
    </row>
    <row r="17" spans="1:15" s="8" customFormat="1" ht="31.5" customHeight="1" x14ac:dyDescent="0.25">
      <c r="A17" s="73">
        <f t="shared" si="9"/>
        <v>8</v>
      </c>
      <c r="B17" s="74"/>
      <c r="C17" s="74"/>
      <c r="D17" s="75"/>
      <c r="E17" s="76" t="str">
        <f t="shared" si="1"/>
        <v xml:space="preserve"> </v>
      </c>
      <c r="F17" s="15"/>
      <c r="G17" s="76" t="str">
        <f t="shared" si="2"/>
        <v/>
      </c>
      <c r="H17" s="15"/>
      <c r="I17" s="78" t="str">
        <f t="shared" si="10"/>
        <v xml:space="preserve"> </v>
      </c>
      <c r="J17" s="79" t="str">
        <f t="shared" si="11"/>
        <v xml:space="preserve"> </v>
      </c>
      <c r="K17" s="79" t="str">
        <f t="shared" si="12"/>
        <v xml:space="preserve"> </v>
      </c>
      <c r="L17" s="79" t="str">
        <f t="shared" si="5"/>
        <v xml:space="preserve"> </v>
      </c>
      <c r="M17" s="77"/>
      <c r="N17" s="80">
        <f t="shared" si="7"/>
        <v>0</v>
      </c>
      <c r="O17" s="81">
        <f t="shared" si="8"/>
        <v>0</v>
      </c>
    </row>
    <row r="18" spans="1:15" s="8" customFormat="1" ht="31.5" customHeight="1" x14ac:dyDescent="0.25">
      <c r="A18" s="73">
        <f t="shared" si="9"/>
        <v>9</v>
      </c>
      <c r="B18" s="74"/>
      <c r="C18" s="74"/>
      <c r="D18" s="75"/>
      <c r="E18" s="76" t="str">
        <f t="shared" si="1"/>
        <v xml:space="preserve"> </v>
      </c>
      <c r="F18" s="15"/>
      <c r="G18" s="76" t="str">
        <f t="shared" si="2"/>
        <v/>
      </c>
      <c r="H18" s="15"/>
      <c r="I18" s="78" t="str">
        <f t="shared" si="10"/>
        <v xml:space="preserve"> </v>
      </c>
      <c r="J18" s="79" t="str">
        <f t="shared" si="11"/>
        <v xml:space="preserve"> </v>
      </c>
      <c r="K18" s="79" t="str">
        <f t="shared" si="12"/>
        <v xml:space="preserve"> </v>
      </c>
      <c r="L18" s="79" t="str">
        <f t="shared" si="5"/>
        <v xml:space="preserve"> </v>
      </c>
      <c r="M18" s="77"/>
      <c r="N18" s="80">
        <f t="shared" si="7"/>
        <v>0</v>
      </c>
      <c r="O18" s="81">
        <f t="shared" si="8"/>
        <v>0</v>
      </c>
    </row>
    <row r="19" spans="1:15" s="8" customFormat="1" ht="31.5" customHeight="1" x14ac:dyDescent="0.25">
      <c r="A19" s="73">
        <f t="shared" si="9"/>
        <v>10</v>
      </c>
      <c r="B19" s="74"/>
      <c r="C19" s="74"/>
      <c r="D19" s="75"/>
      <c r="E19" s="76" t="str">
        <f t="shared" si="1"/>
        <v xml:space="preserve"> </v>
      </c>
      <c r="F19" s="15"/>
      <c r="G19" s="76" t="str">
        <f t="shared" si="2"/>
        <v/>
      </c>
      <c r="H19" s="15"/>
      <c r="I19" s="78" t="str">
        <f t="shared" si="10"/>
        <v xml:space="preserve"> </v>
      </c>
      <c r="J19" s="79" t="str">
        <f t="shared" si="11"/>
        <v xml:space="preserve"> </v>
      </c>
      <c r="K19" s="79" t="str">
        <f t="shared" si="12"/>
        <v xml:space="preserve"> </v>
      </c>
      <c r="L19" s="79" t="str">
        <f t="shared" si="5"/>
        <v xml:space="preserve"> </v>
      </c>
      <c r="M19" s="77"/>
      <c r="N19" s="80">
        <f t="shared" si="7"/>
        <v>0</v>
      </c>
      <c r="O19" s="81">
        <f t="shared" si="8"/>
        <v>0</v>
      </c>
    </row>
    <row r="20" spans="1:15" s="8" customFormat="1" ht="31.5" customHeight="1" x14ac:dyDescent="0.25">
      <c r="A20" s="73">
        <f t="shared" si="9"/>
        <v>11</v>
      </c>
      <c r="B20" s="74"/>
      <c r="C20" s="74"/>
      <c r="D20" s="75"/>
      <c r="E20" s="76" t="str">
        <f t="shared" si="1"/>
        <v xml:space="preserve"> </v>
      </c>
      <c r="F20" s="15"/>
      <c r="G20" s="76" t="str">
        <f t="shared" si="2"/>
        <v/>
      </c>
      <c r="H20" s="15"/>
      <c r="I20" s="78" t="str">
        <f t="shared" si="10"/>
        <v xml:space="preserve"> </v>
      </c>
      <c r="J20" s="79" t="str">
        <f t="shared" si="11"/>
        <v xml:space="preserve"> </v>
      </c>
      <c r="K20" s="79" t="str">
        <f t="shared" si="12"/>
        <v xml:space="preserve"> </v>
      </c>
      <c r="L20" s="79" t="str">
        <f t="shared" si="5"/>
        <v xml:space="preserve"> </v>
      </c>
      <c r="M20" s="77"/>
      <c r="N20" s="80">
        <f t="shared" si="7"/>
        <v>0</v>
      </c>
      <c r="O20" s="81">
        <f t="shared" si="8"/>
        <v>0</v>
      </c>
    </row>
    <row r="21" spans="1:15" s="8" customFormat="1" ht="31.5" customHeight="1" x14ac:dyDescent="0.25">
      <c r="A21" s="73">
        <f t="shared" si="9"/>
        <v>12</v>
      </c>
      <c r="B21" s="74"/>
      <c r="C21" s="74"/>
      <c r="D21" s="75"/>
      <c r="E21" s="76" t="str">
        <f t="shared" si="1"/>
        <v xml:space="preserve"> </v>
      </c>
      <c r="F21" s="15"/>
      <c r="G21" s="76" t="str">
        <f t="shared" si="2"/>
        <v/>
      </c>
      <c r="H21" s="15"/>
      <c r="I21" s="78" t="str">
        <f t="shared" si="10"/>
        <v xml:space="preserve"> </v>
      </c>
      <c r="J21" s="79" t="str">
        <f t="shared" si="11"/>
        <v xml:space="preserve"> </v>
      </c>
      <c r="K21" s="79" t="str">
        <f t="shared" si="12"/>
        <v xml:space="preserve"> </v>
      </c>
      <c r="L21" s="79" t="str">
        <f t="shared" si="5"/>
        <v xml:space="preserve"> </v>
      </c>
      <c r="M21" s="77"/>
      <c r="N21" s="80">
        <f t="shared" si="7"/>
        <v>0</v>
      </c>
      <c r="O21" s="81">
        <f t="shared" si="8"/>
        <v>0</v>
      </c>
    </row>
    <row r="22" spans="1:15" s="8" customFormat="1" ht="31.5" customHeight="1" x14ac:dyDescent="0.25">
      <c r="A22" s="73">
        <f t="shared" si="9"/>
        <v>13</v>
      </c>
      <c r="B22" s="74"/>
      <c r="C22" s="74"/>
      <c r="D22" s="75"/>
      <c r="E22" s="76" t="str">
        <f t="shared" si="1"/>
        <v xml:space="preserve"> </v>
      </c>
      <c r="F22" s="15"/>
      <c r="G22" s="76" t="str">
        <f t="shared" si="2"/>
        <v/>
      </c>
      <c r="H22" s="15"/>
      <c r="I22" s="78" t="str">
        <f t="shared" si="10"/>
        <v xml:space="preserve"> </v>
      </c>
      <c r="J22" s="79" t="str">
        <f t="shared" si="11"/>
        <v xml:space="preserve"> </v>
      </c>
      <c r="K22" s="79" t="str">
        <f t="shared" si="12"/>
        <v xml:space="preserve"> </v>
      </c>
      <c r="L22" s="79" t="str">
        <f t="shared" si="5"/>
        <v xml:space="preserve"> </v>
      </c>
      <c r="M22" s="77"/>
      <c r="N22" s="80">
        <f t="shared" si="7"/>
        <v>0</v>
      </c>
      <c r="O22" s="81">
        <f t="shared" si="8"/>
        <v>0</v>
      </c>
    </row>
    <row r="23" spans="1:15" s="8" customFormat="1" ht="31.5" customHeight="1" x14ac:dyDescent="0.25">
      <c r="A23" s="73">
        <f t="shared" si="9"/>
        <v>14</v>
      </c>
      <c r="B23" s="74"/>
      <c r="C23" s="74"/>
      <c r="D23" s="75"/>
      <c r="E23" s="76" t="str">
        <f t="shared" si="1"/>
        <v xml:space="preserve"> </v>
      </c>
      <c r="F23" s="15"/>
      <c r="G23" s="76" t="str">
        <f t="shared" si="2"/>
        <v/>
      </c>
      <c r="H23" s="15"/>
      <c r="I23" s="78" t="str">
        <f t="shared" si="10"/>
        <v xml:space="preserve"> </v>
      </c>
      <c r="J23" s="79" t="str">
        <f t="shared" si="11"/>
        <v xml:space="preserve"> </v>
      </c>
      <c r="K23" s="79" t="str">
        <f t="shared" si="12"/>
        <v xml:space="preserve"> </v>
      </c>
      <c r="L23" s="79" t="str">
        <f t="shared" si="5"/>
        <v xml:space="preserve"> </v>
      </c>
      <c r="M23" s="77"/>
      <c r="N23" s="80">
        <f t="shared" si="7"/>
        <v>0</v>
      </c>
      <c r="O23" s="81">
        <f t="shared" si="8"/>
        <v>0</v>
      </c>
    </row>
    <row r="24" spans="1:15" s="8" customFormat="1" ht="31.5" customHeight="1" x14ac:dyDescent="0.25">
      <c r="A24" s="73">
        <f t="shared" si="9"/>
        <v>15</v>
      </c>
      <c r="B24" s="74"/>
      <c r="C24" s="74"/>
      <c r="D24" s="75"/>
      <c r="E24" s="76" t="str">
        <f t="shared" si="1"/>
        <v xml:space="preserve"> </v>
      </c>
      <c r="F24" s="15"/>
      <c r="G24" s="76" t="str">
        <f t="shared" si="2"/>
        <v/>
      </c>
      <c r="H24" s="15"/>
      <c r="I24" s="78" t="str">
        <f t="shared" si="10"/>
        <v xml:space="preserve"> </v>
      </c>
      <c r="J24" s="79" t="str">
        <f t="shared" si="11"/>
        <v xml:space="preserve"> </v>
      </c>
      <c r="K24" s="79" t="str">
        <f t="shared" si="12"/>
        <v xml:space="preserve"> </v>
      </c>
      <c r="L24" s="79" t="str">
        <f t="shared" si="5"/>
        <v xml:space="preserve"> </v>
      </c>
      <c r="M24" s="77"/>
      <c r="N24" s="80">
        <f t="shared" si="7"/>
        <v>0</v>
      </c>
      <c r="O24" s="81">
        <f t="shared" si="8"/>
        <v>0</v>
      </c>
    </row>
    <row r="25" spans="1:15" s="8" customFormat="1" ht="31.5" customHeight="1" x14ac:dyDescent="0.25">
      <c r="A25" s="73">
        <f t="shared" si="9"/>
        <v>16</v>
      </c>
      <c r="B25" s="74"/>
      <c r="C25" s="74"/>
      <c r="D25" s="75"/>
      <c r="E25" s="76" t="str">
        <f t="shared" si="1"/>
        <v xml:space="preserve"> </v>
      </c>
      <c r="F25" s="15"/>
      <c r="G25" s="76" t="str">
        <f t="shared" si="2"/>
        <v/>
      </c>
      <c r="H25" s="15"/>
      <c r="I25" s="78" t="str">
        <f t="shared" si="10"/>
        <v xml:space="preserve"> </v>
      </c>
      <c r="J25" s="79" t="str">
        <f t="shared" si="11"/>
        <v xml:space="preserve"> </v>
      </c>
      <c r="K25" s="79" t="str">
        <f t="shared" si="12"/>
        <v xml:space="preserve"> </v>
      </c>
      <c r="L25" s="79" t="str">
        <f t="shared" si="5"/>
        <v xml:space="preserve"> </v>
      </c>
      <c r="M25" s="77"/>
      <c r="N25" s="80">
        <f t="shared" si="7"/>
        <v>0</v>
      </c>
      <c r="O25" s="81">
        <f t="shared" si="8"/>
        <v>0</v>
      </c>
    </row>
    <row r="26" spans="1:15" s="8" customFormat="1" ht="31.5" customHeight="1" x14ac:dyDescent="0.25">
      <c r="A26" s="73">
        <f t="shared" si="9"/>
        <v>17</v>
      </c>
      <c r="B26" s="74"/>
      <c r="C26" s="74"/>
      <c r="D26" s="75"/>
      <c r="E26" s="76" t="str">
        <f t="shared" si="1"/>
        <v xml:space="preserve"> </v>
      </c>
      <c r="F26" s="15"/>
      <c r="G26" s="76" t="str">
        <f t="shared" si="2"/>
        <v/>
      </c>
      <c r="H26" s="15"/>
      <c r="I26" s="78" t="str">
        <f t="shared" si="10"/>
        <v xml:space="preserve"> </v>
      </c>
      <c r="J26" s="79" t="str">
        <f t="shared" si="11"/>
        <v xml:space="preserve"> </v>
      </c>
      <c r="K26" s="79" t="str">
        <f t="shared" si="12"/>
        <v xml:space="preserve"> </v>
      </c>
      <c r="L26" s="79" t="str">
        <f t="shared" si="5"/>
        <v xml:space="preserve"> </v>
      </c>
      <c r="M26" s="77"/>
      <c r="N26" s="80">
        <f t="shared" si="7"/>
        <v>0</v>
      </c>
      <c r="O26" s="81">
        <f t="shared" si="8"/>
        <v>0</v>
      </c>
    </row>
    <row r="27" spans="1:15" s="8" customFormat="1" ht="31.5" customHeight="1" x14ac:dyDescent="0.25">
      <c r="A27" s="73">
        <f t="shared" si="9"/>
        <v>18</v>
      </c>
      <c r="B27" s="74"/>
      <c r="C27" s="74"/>
      <c r="D27" s="75"/>
      <c r="E27" s="76" t="str">
        <f t="shared" si="1"/>
        <v xml:space="preserve"> </v>
      </c>
      <c r="F27" s="15"/>
      <c r="G27" s="76" t="str">
        <f t="shared" si="2"/>
        <v/>
      </c>
      <c r="H27" s="15"/>
      <c r="I27" s="78" t="str">
        <f t="shared" si="10"/>
        <v xml:space="preserve"> </v>
      </c>
      <c r="J27" s="79" t="str">
        <f t="shared" si="11"/>
        <v xml:space="preserve"> </v>
      </c>
      <c r="K27" s="79" t="str">
        <f t="shared" si="12"/>
        <v xml:space="preserve"> </v>
      </c>
      <c r="L27" s="79" t="str">
        <f t="shared" si="5"/>
        <v xml:space="preserve"> </v>
      </c>
      <c r="M27" s="77"/>
      <c r="N27" s="80">
        <f t="shared" si="7"/>
        <v>0</v>
      </c>
      <c r="O27" s="81">
        <f t="shared" si="8"/>
        <v>0</v>
      </c>
    </row>
    <row r="28" spans="1:15" s="8" customFormat="1" ht="31.5" customHeight="1" x14ac:dyDescent="0.25">
      <c r="A28" s="73">
        <f t="shared" si="9"/>
        <v>19</v>
      </c>
      <c r="B28" s="74"/>
      <c r="C28" s="74"/>
      <c r="D28" s="75"/>
      <c r="E28" s="76" t="str">
        <f t="shared" si="1"/>
        <v xml:space="preserve"> </v>
      </c>
      <c r="F28" s="15"/>
      <c r="G28" s="76" t="str">
        <f t="shared" si="2"/>
        <v/>
      </c>
      <c r="H28" s="15"/>
      <c r="I28" s="78" t="str">
        <f t="shared" si="10"/>
        <v xml:space="preserve"> </v>
      </c>
      <c r="J28" s="79" t="str">
        <f t="shared" si="11"/>
        <v xml:space="preserve"> </v>
      </c>
      <c r="K28" s="79" t="str">
        <f t="shared" si="12"/>
        <v xml:space="preserve"> </v>
      </c>
      <c r="L28" s="79" t="str">
        <f t="shared" si="5"/>
        <v xml:space="preserve"> </v>
      </c>
      <c r="M28" s="77"/>
      <c r="N28" s="80">
        <f t="shared" si="7"/>
        <v>0</v>
      </c>
      <c r="O28" s="81">
        <f t="shared" si="8"/>
        <v>0</v>
      </c>
    </row>
    <row r="29" spans="1:15" s="8" customFormat="1" ht="31.5" customHeight="1" x14ac:dyDescent="0.25">
      <c r="A29" s="73">
        <f t="shared" si="9"/>
        <v>20</v>
      </c>
      <c r="B29" s="74"/>
      <c r="C29" s="74"/>
      <c r="D29" s="75"/>
      <c r="E29" s="76" t="str">
        <f t="shared" si="1"/>
        <v xml:space="preserve"> </v>
      </c>
      <c r="F29" s="15"/>
      <c r="G29" s="76" t="str">
        <f t="shared" si="2"/>
        <v/>
      </c>
      <c r="H29" s="15"/>
      <c r="I29" s="78" t="str">
        <f t="shared" si="10"/>
        <v xml:space="preserve"> </v>
      </c>
      <c r="J29" s="79" t="str">
        <f t="shared" si="11"/>
        <v xml:space="preserve"> </v>
      </c>
      <c r="K29" s="79" t="str">
        <f t="shared" si="12"/>
        <v xml:space="preserve"> </v>
      </c>
      <c r="L29" s="79" t="str">
        <f t="shared" si="5"/>
        <v xml:space="preserve"> </v>
      </c>
      <c r="M29" s="77"/>
      <c r="N29" s="80">
        <f t="shared" si="7"/>
        <v>0</v>
      </c>
      <c r="O29" s="81">
        <f t="shared" si="8"/>
        <v>0</v>
      </c>
    </row>
    <row r="30" spans="1:15" s="8" customFormat="1" ht="31.5" customHeight="1" x14ac:dyDescent="0.25">
      <c r="A30" s="73">
        <f t="shared" si="9"/>
        <v>21</v>
      </c>
      <c r="B30" s="74"/>
      <c r="C30" s="74"/>
      <c r="D30" s="75"/>
      <c r="E30" s="76" t="str">
        <f t="shared" si="1"/>
        <v xml:space="preserve"> </v>
      </c>
      <c r="F30" s="15"/>
      <c r="G30" s="76" t="str">
        <f t="shared" si="2"/>
        <v/>
      </c>
      <c r="H30" s="15"/>
      <c r="I30" s="78" t="str">
        <f t="shared" si="10"/>
        <v xml:space="preserve"> </v>
      </c>
      <c r="J30" s="79" t="str">
        <f t="shared" si="11"/>
        <v xml:space="preserve"> </v>
      </c>
      <c r="K30" s="79" t="str">
        <f t="shared" si="12"/>
        <v xml:space="preserve"> </v>
      </c>
      <c r="L30" s="79" t="str">
        <f t="shared" si="5"/>
        <v xml:space="preserve"> </v>
      </c>
      <c r="M30" s="77"/>
      <c r="N30" s="80">
        <f t="shared" si="7"/>
        <v>0</v>
      </c>
      <c r="O30" s="81">
        <f t="shared" si="8"/>
        <v>0</v>
      </c>
    </row>
    <row r="31" spans="1:15" s="8" customFormat="1" ht="31.5" customHeight="1" x14ac:dyDescent="0.25">
      <c r="A31" s="73">
        <f t="shared" si="9"/>
        <v>22</v>
      </c>
      <c r="B31" s="74"/>
      <c r="C31" s="74"/>
      <c r="D31" s="75"/>
      <c r="E31" s="76" t="str">
        <f t="shared" si="1"/>
        <v xml:space="preserve"> </v>
      </c>
      <c r="F31" s="15"/>
      <c r="G31" s="76" t="str">
        <f t="shared" si="2"/>
        <v/>
      </c>
      <c r="H31" s="15"/>
      <c r="I31" s="78" t="str">
        <f t="shared" si="10"/>
        <v xml:space="preserve"> </v>
      </c>
      <c r="J31" s="79" t="str">
        <f t="shared" si="11"/>
        <v xml:space="preserve"> </v>
      </c>
      <c r="K31" s="79" t="str">
        <f t="shared" si="12"/>
        <v xml:space="preserve"> </v>
      </c>
      <c r="L31" s="79" t="str">
        <f t="shared" si="5"/>
        <v xml:space="preserve"> </v>
      </c>
      <c r="M31" s="77"/>
      <c r="N31" s="80">
        <f t="shared" si="7"/>
        <v>0</v>
      </c>
      <c r="O31" s="81">
        <f t="shared" si="8"/>
        <v>0</v>
      </c>
    </row>
    <row r="32" spans="1:15" s="8" customFormat="1" ht="31.5" customHeight="1" x14ac:dyDescent="0.25">
      <c r="A32" s="73">
        <f t="shared" si="9"/>
        <v>23</v>
      </c>
      <c r="B32" s="74"/>
      <c r="C32" s="74"/>
      <c r="D32" s="75"/>
      <c r="E32" s="76" t="str">
        <f t="shared" si="1"/>
        <v xml:space="preserve"> </v>
      </c>
      <c r="F32" s="15"/>
      <c r="G32" s="76" t="str">
        <f t="shared" si="2"/>
        <v/>
      </c>
      <c r="H32" s="15"/>
      <c r="I32" s="78" t="str">
        <f t="shared" si="10"/>
        <v xml:space="preserve"> </v>
      </c>
      <c r="J32" s="79" t="str">
        <f t="shared" si="11"/>
        <v xml:space="preserve"> </v>
      </c>
      <c r="K32" s="79" t="str">
        <f t="shared" si="12"/>
        <v xml:space="preserve"> </v>
      </c>
      <c r="L32" s="79" t="str">
        <f t="shared" si="5"/>
        <v xml:space="preserve"> </v>
      </c>
      <c r="M32" s="77"/>
      <c r="N32" s="80">
        <f t="shared" si="7"/>
        <v>0</v>
      </c>
      <c r="O32" s="81">
        <f t="shared" si="8"/>
        <v>0</v>
      </c>
    </row>
    <row r="33" spans="1:15" s="8" customFormat="1" ht="31.5" customHeight="1" x14ac:dyDescent="0.25">
      <c r="A33" s="73">
        <f t="shared" si="9"/>
        <v>24</v>
      </c>
      <c r="B33" s="74"/>
      <c r="C33" s="74"/>
      <c r="D33" s="75"/>
      <c r="E33" s="76" t="str">
        <f t="shared" si="1"/>
        <v xml:space="preserve"> </v>
      </c>
      <c r="F33" s="15"/>
      <c r="G33" s="76" t="str">
        <f t="shared" si="2"/>
        <v/>
      </c>
      <c r="H33" s="15"/>
      <c r="I33" s="78" t="str">
        <f t="shared" si="10"/>
        <v xml:space="preserve"> </v>
      </c>
      <c r="J33" s="79" t="str">
        <f t="shared" si="11"/>
        <v xml:space="preserve"> </v>
      </c>
      <c r="K33" s="79" t="str">
        <f t="shared" si="12"/>
        <v xml:space="preserve"> </v>
      </c>
      <c r="L33" s="79" t="str">
        <f t="shared" si="5"/>
        <v xml:space="preserve"> </v>
      </c>
      <c r="M33" s="77"/>
      <c r="N33" s="80">
        <f t="shared" si="7"/>
        <v>0</v>
      </c>
      <c r="O33" s="81">
        <f t="shared" si="8"/>
        <v>0</v>
      </c>
    </row>
    <row r="34" spans="1:15" s="8" customFormat="1" ht="31.5" customHeight="1" x14ac:dyDescent="0.25">
      <c r="A34" s="73">
        <f t="shared" si="9"/>
        <v>25</v>
      </c>
      <c r="B34" s="74"/>
      <c r="C34" s="74"/>
      <c r="D34" s="75"/>
      <c r="E34" s="76" t="str">
        <f t="shared" si="1"/>
        <v xml:space="preserve"> </v>
      </c>
      <c r="F34" s="15"/>
      <c r="G34" s="76" t="str">
        <f t="shared" si="2"/>
        <v/>
      </c>
      <c r="H34" s="15"/>
      <c r="I34" s="78" t="str">
        <f t="shared" si="10"/>
        <v xml:space="preserve"> </v>
      </c>
      <c r="J34" s="79" t="str">
        <f t="shared" si="11"/>
        <v xml:space="preserve"> </v>
      </c>
      <c r="K34" s="79" t="str">
        <f t="shared" si="12"/>
        <v xml:space="preserve"> </v>
      </c>
      <c r="L34" s="79" t="str">
        <f t="shared" si="5"/>
        <v xml:space="preserve"> </v>
      </c>
      <c r="M34" s="77"/>
      <c r="N34" s="80">
        <f t="shared" si="7"/>
        <v>0</v>
      </c>
      <c r="O34" s="81">
        <f t="shared" si="8"/>
        <v>0</v>
      </c>
    </row>
    <row r="35" spans="1:15" s="8" customFormat="1" ht="31.5" customHeight="1" x14ac:dyDescent="0.25">
      <c r="A35" s="73">
        <f t="shared" si="9"/>
        <v>26</v>
      </c>
      <c r="B35" s="74"/>
      <c r="C35" s="74"/>
      <c r="D35" s="75"/>
      <c r="E35" s="76" t="str">
        <f t="shared" si="1"/>
        <v xml:space="preserve"> </v>
      </c>
      <c r="F35" s="15"/>
      <c r="G35" s="76" t="str">
        <f t="shared" si="2"/>
        <v/>
      </c>
      <c r="H35" s="15"/>
      <c r="I35" s="78" t="str">
        <f t="shared" si="10"/>
        <v xml:space="preserve"> </v>
      </c>
      <c r="J35" s="79" t="str">
        <f t="shared" si="11"/>
        <v xml:space="preserve"> </v>
      </c>
      <c r="K35" s="79" t="str">
        <f t="shared" si="12"/>
        <v xml:space="preserve"> </v>
      </c>
      <c r="L35" s="79" t="str">
        <f t="shared" si="5"/>
        <v xml:space="preserve"> </v>
      </c>
      <c r="M35" s="77"/>
      <c r="N35" s="80">
        <f t="shared" si="7"/>
        <v>0</v>
      </c>
      <c r="O35" s="81">
        <f t="shared" si="8"/>
        <v>0</v>
      </c>
    </row>
    <row r="36" spans="1:15" s="8" customFormat="1" ht="31.5" customHeight="1" x14ac:dyDescent="0.25">
      <c r="A36" s="73">
        <f t="shared" si="9"/>
        <v>27</v>
      </c>
      <c r="B36" s="74"/>
      <c r="C36" s="74"/>
      <c r="D36" s="75"/>
      <c r="E36" s="76" t="str">
        <f t="shared" si="1"/>
        <v xml:space="preserve"> </v>
      </c>
      <c r="F36" s="15"/>
      <c r="G36" s="76" t="str">
        <f t="shared" si="2"/>
        <v/>
      </c>
      <c r="H36" s="15"/>
      <c r="I36" s="78" t="str">
        <f t="shared" si="10"/>
        <v xml:space="preserve"> </v>
      </c>
      <c r="J36" s="79" t="str">
        <f t="shared" si="11"/>
        <v xml:space="preserve"> </v>
      </c>
      <c r="K36" s="79" t="str">
        <f t="shared" si="12"/>
        <v xml:space="preserve"> </v>
      </c>
      <c r="L36" s="79" t="str">
        <f t="shared" si="5"/>
        <v xml:space="preserve"> </v>
      </c>
      <c r="M36" s="77"/>
      <c r="N36" s="80">
        <f t="shared" si="7"/>
        <v>0</v>
      </c>
      <c r="O36" s="81">
        <f t="shared" si="8"/>
        <v>0</v>
      </c>
    </row>
    <row r="37" spans="1:15" s="8" customFormat="1" ht="31.5" customHeight="1" x14ac:dyDescent="0.25">
      <c r="A37" s="73">
        <f t="shared" si="9"/>
        <v>28</v>
      </c>
      <c r="B37" s="74"/>
      <c r="C37" s="74"/>
      <c r="D37" s="75"/>
      <c r="E37" s="76" t="str">
        <f t="shared" si="1"/>
        <v xml:space="preserve"> </v>
      </c>
      <c r="F37" s="15"/>
      <c r="G37" s="76" t="str">
        <f t="shared" si="2"/>
        <v/>
      </c>
      <c r="H37" s="15"/>
      <c r="I37" s="78" t="str">
        <f t="shared" si="10"/>
        <v xml:space="preserve"> </v>
      </c>
      <c r="J37" s="79" t="str">
        <f t="shared" si="11"/>
        <v xml:space="preserve"> </v>
      </c>
      <c r="K37" s="79" t="str">
        <f t="shared" si="12"/>
        <v xml:space="preserve"> </v>
      </c>
      <c r="L37" s="79" t="str">
        <f t="shared" si="5"/>
        <v xml:space="preserve"> </v>
      </c>
      <c r="M37" s="77"/>
      <c r="N37" s="80">
        <f t="shared" si="7"/>
        <v>0</v>
      </c>
      <c r="O37" s="81">
        <f t="shared" si="8"/>
        <v>0</v>
      </c>
    </row>
    <row r="38" spans="1:15" s="8" customFormat="1" ht="31.5" customHeight="1" x14ac:dyDescent="0.25">
      <c r="A38" s="73">
        <f t="shared" si="9"/>
        <v>29</v>
      </c>
      <c r="B38" s="74"/>
      <c r="C38" s="74"/>
      <c r="D38" s="75"/>
      <c r="E38" s="76" t="str">
        <f t="shared" si="1"/>
        <v xml:space="preserve"> </v>
      </c>
      <c r="F38" s="15"/>
      <c r="G38" s="76" t="str">
        <f t="shared" si="2"/>
        <v/>
      </c>
      <c r="H38" s="15"/>
      <c r="I38" s="78" t="str">
        <f t="shared" si="10"/>
        <v xml:space="preserve"> </v>
      </c>
      <c r="J38" s="79" t="str">
        <f t="shared" si="11"/>
        <v xml:space="preserve"> </v>
      </c>
      <c r="K38" s="79" t="str">
        <f t="shared" si="12"/>
        <v xml:space="preserve"> </v>
      </c>
      <c r="L38" s="79" t="str">
        <f t="shared" si="5"/>
        <v xml:space="preserve"> </v>
      </c>
      <c r="M38" s="77"/>
      <c r="N38" s="80">
        <f t="shared" si="7"/>
        <v>0</v>
      </c>
      <c r="O38" s="81">
        <f t="shared" si="8"/>
        <v>0</v>
      </c>
    </row>
    <row r="39" spans="1:15" s="8" customFormat="1" ht="31.5" customHeight="1" x14ac:dyDescent="0.25">
      <c r="A39" s="73">
        <f t="shared" si="9"/>
        <v>30</v>
      </c>
      <c r="B39" s="74"/>
      <c r="C39" s="74"/>
      <c r="D39" s="75"/>
      <c r="E39" s="76" t="str">
        <f t="shared" si="1"/>
        <v xml:space="preserve"> </v>
      </c>
      <c r="F39" s="15"/>
      <c r="G39" s="76" t="str">
        <f t="shared" si="2"/>
        <v/>
      </c>
      <c r="H39" s="15"/>
      <c r="I39" s="78" t="str">
        <f t="shared" si="10"/>
        <v xml:space="preserve"> </v>
      </c>
      <c r="J39" s="79" t="str">
        <f t="shared" si="11"/>
        <v xml:space="preserve"> </v>
      </c>
      <c r="K39" s="79" t="str">
        <f t="shared" si="12"/>
        <v xml:space="preserve"> </v>
      </c>
      <c r="L39" s="79" t="str">
        <f t="shared" si="5"/>
        <v xml:space="preserve"> </v>
      </c>
      <c r="M39" s="77"/>
      <c r="N39" s="80">
        <f t="shared" si="7"/>
        <v>0</v>
      </c>
      <c r="O39" s="81">
        <f t="shared" si="8"/>
        <v>0</v>
      </c>
    </row>
    <row r="40" spans="1:15" s="8" customFormat="1" ht="31.5" customHeight="1" x14ac:dyDescent="0.25">
      <c r="A40" s="73">
        <f t="shared" si="9"/>
        <v>31</v>
      </c>
      <c r="B40" s="74"/>
      <c r="C40" s="74"/>
      <c r="D40" s="75"/>
      <c r="E40" s="76" t="str">
        <f t="shared" si="1"/>
        <v xml:space="preserve"> </v>
      </c>
      <c r="F40" s="15"/>
      <c r="G40" s="76" t="str">
        <f t="shared" si="2"/>
        <v/>
      </c>
      <c r="H40" s="15"/>
      <c r="I40" s="78" t="str">
        <f t="shared" si="10"/>
        <v xml:space="preserve"> </v>
      </c>
      <c r="J40" s="79" t="str">
        <f t="shared" si="11"/>
        <v xml:space="preserve"> </v>
      </c>
      <c r="K40" s="79" t="str">
        <f t="shared" si="12"/>
        <v xml:space="preserve"> </v>
      </c>
      <c r="L40" s="79" t="str">
        <f t="shared" si="5"/>
        <v xml:space="preserve"> </v>
      </c>
      <c r="M40" s="77"/>
      <c r="N40" s="80">
        <f t="shared" si="7"/>
        <v>0</v>
      </c>
      <c r="O40" s="81">
        <f t="shared" si="8"/>
        <v>0</v>
      </c>
    </row>
    <row r="41" spans="1:15" s="8" customFormat="1" ht="31.5" customHeight="1" x14ac:dyDescent="0.25">
      <c r="A41" s="73">
        <f t="shared" si="9"/>
        <v>32</v>
      </c>
      <c r="B41" s="74"/>
      <c r="C41" s="74"/>
      <c r="D41" s="75"/>
      <c r="E41" s="76" t="str">
        <f t="shared" si="1"/>
        <v xml:space="preserve"> </v>
      </c>
      <c r="F41" s="15"/>
      <c r="G41" s="76" t="str">
        <f t="shared" si="2"/>
        <v/>
      </c>
      <c r="H41" s="15"/>
      <c r="I41" s="78" t="str">
        <f t="shared" si="10"/>
        <v xml:space="preserve"> </v>
      </c>
      <c r="J41" s="79" t="str">
        <f t="shared" si="11"/>
        <v xml:space="preserve"> </v>
      </c>
      <c r="K41" s="79" t="str">
        <f t="shared" si="12"/>
        <v xml:space="preserve"> </v>
      </c>
      <c r="L41" s="79" t="str">
        <f t="shared" si="5"/>
        <v xml:space="preserve"> </v>
      </c>
      <c r="M41" s="77"/>
      <c r="N41" s="80">
        <f t="shared" si="7"/>
        <v>0</v>
      </c>
      <c r="O41" s="81">
        <f t="shared" si="8"/>
        <v>0</v>
      </c>
    </row>
    <row r="42" spans="1:15" s="8" customFormat="1" ht="31.5" customHeight="1" x14ac:dyDescent="0.25">
      <c r="A42" s="73">
        <f t="shared" si="9"/>
        <v>33</v>
      </c>
      <c r="B42" s="74"/>
      <c r="C42" s="74"/>
      <c r="D42" s="75"/>
      <c r="E42" s="76" t="str">
        <f t="shared" si="1"/>
        <v xml:space="preserve"> </v>
      </c>
      <c r="F42" s="15"/>
      <c r="G42" s="76" t="str">
        <f t="shared" si="2"/>
        <v/>
      </c>
      <c r="H42" s="15"/>
      <c r="I42" s="78" t="str">
        <f t="shared" si="10"/>
        <v xml:space="preserve"> </v>
      </c>
      <c r="J42" s="79" t="str">
        <f t="shared" si="11"/>
        <v xml:space="preserve"> </v>
      </c>
      <c r="K42" s="79" t="str">
        <f t="shared" si="12"/>
        <v xml:space="preserve"> </v>
      </c>
      <c r="L42" s="79" t="str">
        <f t="shared" ref="L42:L73" si="13">IF(B42=""," ",IF(K42=1,100%,IF(I42+J42+K42&lt;0.8,I42+J42+K42,0.8)))</f>
        <v xml:space="preserve"> </v>
      </c>
      <c r="M42" s="77"/>
      <c r="N42" s="80">
        <f t="shared" si="7"/>
        <v>0</v>
      </c>
      <c r="O42" s="81">
        <f t="shared" si="8"/>
        <v>0</v>
      </c>
    </row>
    <row r="43" spans="1:15" s="8" customFormat="1" ht="31.5" customHeight="1" x14ac:dyDescent="0.25">
      <c r="A43" s="73">
        <f t="shared" si="9"/>
        <v>34</v>
      </c>
      <c r="B43" s="74"/>
      <c r="C43" s="74"/>
      <c r="D43" s="75"/>
      <c r="E43" s="76" t="str">
        <f t="shared" si="1"/>
        <v xml:space="preserve"> </v>
      </c>
      <c r="F43" s="15"/>
      <c r="G43" s="76" t="str">
        <f t="shared" si="2"/>
        <v/>
      </c>
      <c r="H43" s="15"/>
      <c r="I43" s="78" t="str">
        <f t="shared" si="10"/>
        <v xml:space="preserve"> </v>
      </c>
      <c r="J43" s="79" t="str">
        <f t="shared" si="11"/>
        <v xml:space="preserve"> </v>
      </c>
      <c r="K43" s="79" t="str">
        <f t="shared" si="12"/>
        <v xml:space="preserve"> </v>
      </c>
      <c r="L43" s="79" t="str">
        <f t="shared" si="13"/>
        <v xml:space="preserve"> </v>
      </c>
      <c r="M43" s="77"/>
      <c r="N43" s="80">
        <f t="shared" si="7"/>
        <v>0</v>
      </c>
      <c r="O43" s="81">
        <f t="shared" si="8"/>
        <v>0</v>
      </c>
    </row>
    <row r="44" spans="1:15" s="8" customFormat="1" ht="31.5" customHeight="1" x14ac:dyDescent="0.25">
      <c r="A44" s="73">
        <f t="shared" si="9"/>
        <v>35</v>
      </c>
      <c r="B44" s="74"/>
      <c r="C44" s="74"/>
      <c r="D44" s="75"/>
      <c r="E44" s="76" t="str">
        <f t="shared" si="1"/>
        <v xml:space="preserve"> </v>
      </c>
      <c r="F44" s="15"/>
      <c r="G44" s="76" t="str">
        <f t="shared" si="2"/>
        <v/>
      </c>
      <c r="H44" s="15"/>
      <c r="I44" s="78" t="str">
        <f t="shared" si="10"/>
        <v xml:space="preserve"> </v>
      </c>
      <c r="J44" s="79" t="str">
        <f t="shared" si="11"/>
        <v xml:space="preserve"> </v>
      </c>
      <c r="K44" s="79" t="str">
        <f t="shared" si="12"/>
        <v xml:space="preserve"> </v>
      </c>
      <c r="L44" s="79" t="str">
        <f t="shared" si="13"/>
        <v xml:space="preserve"> </v>
      </c>
      <c r="M44" s="77"/>
      <c r="N44" s="80">
        <f t="shared" si="7"/>
        <v>0</v>
      </c>
      <c r="O44" s="81">
        <f t="shared" si="8"/>
        <v>0</v>
      </c>
    </row>
    <row r="45" spans="1:15" s="8" customFormat="1" ht="31.5" customHeight="1" x14ac:dyDescent="0.25">
      <c r="A45" s="73">
        <f t="shared" si="9"/>
        <v>36</v>
      </c>
      <c r="B45" s="74"/>
      <c r="C45" s="74"/>
      <c r="D45" s="75"/>
      <c r="E45" s="76" t="str">
        <f t="shared" si="1"/>
        <v xml:space="preserve"> </v>
      </c>
      <c r="F45" s="15"/>
      <c r="G45" s="76" t="str">
        <f t="shared" si="2"/>
        <v/>
      </c>
      <c r="H45" s="15"/>
      <c r="I45" s="78" t="str">
        <f t="shared" si="10"/>
        <v xml:space="preserve"> </v>
      </c>
      <c r="J45" s="79" t="str">
        <f t="shared" si="11"/>
        <v xml:space="preserve"> </v>
      </c>
      <c r="K45" s="79" t="str">
        <f t="shared" si="12"/>
        <v xml:space="preserve"> </v>
      </c>
      <c r="L45" s="79" t="str">
        <f t="shared" si="13"/>
        <v xml:space="preserve"> </v>
      </c>
      <c r="M45" s="77"/>
      <c r="N45" s="80">
        <f t="shared" si="7"/>
        <v>0</v>
      </c>
      <c r="O45" s="81">
        <f t="shared" si="8"/>
        <v>0</v>
      </c>
    </row>
    <row r="46" spans="1:15" s="8" customFormat="1" ht="31.5" customHeight="1" x14ac:dyDescent="0.25">
      <c r="A46" s="73">
        <f t="shared" si="9"/>
        <v>37</v>
      </c>
      <c r="B46" s="74"/>
      <c r="C46" s="74"/>
      <c r="D46" s="75"/>
      <c r="E46" s="76" t="str">
        <f t="shared" si="1"/>
        <v xml:space="preserve"> </v>
      </c>
      <c r="F46" s="15"/>
      <c r="G46" s="76" t="str">
        <f t="shared" si="2"/>
        <v/>
      </c>
      <c r="H46" s="15"/>
      <c r="I46" s="78" t="str">
        <f t="shared" si="10"/>
        <v xml:space="preserve"> </v>
      </c>
      <c r="J46" s="79" t="str">
        <f t="shared" si="11"/>
        <v xml:space="preserve"> </v>
      </c>
      <c r="K46" s="79" t="str">
        <f t="shared" si="12"/>
        <v xml:space="preserve"> </v>
      </c>
      <c r="L46" s="79" t="str">
        <f t="shared" si="13"/>
        <v xml:space="preserve"> </v>
      </c>
      <c r="M46" s="77"/>
      <c r="N46" s="80">
        <f t="shared" si="7"/>
        <v>0</v>
      </c>
      <c r="O46" s="81">
        <f t="shared" si="8"/>
        <v>0</v>
      </c>
    </row>
    <row r="47" spans="1:15" s="8" customFormat="1" ht="31.5" customHeight="1" x14ac:dyDescent="0.25">
      <c r="A47" s="73">
        <f t="shared" si="9"/>
        <v>38</v>
      </c>
      <c r="B47" s="74"/>
      <c r="C47" s="74"/>
      <c r="D47" s="75"/>
      <c r="E47" s="76" t="str">
        <f t="shared" si="1"/>
        <v xml:space="preserve"> </v>
      </c>
      <c r="F47" s="15"/>
      <c r="G47" s="76" t="str">
        <f t="shared" si="2"/>
        <v/>
      </c>
      <c r="H47" s="15"/>
      <c r="I47" s="78" t="str">
        <f t="shared" si="10"/>
        <v xml:space="preserve"> </v>
      </c>
      <c r="J47" s="79" t="str">
        <f t="shared" si="11"/>
        <v xml:space="preserve"> </v>
      </c>
      <c r="K47" s="79" t="str">
        <f t="shared" si="12"/>
        <v xml:space="preserve"> </v>
      </c>
      <c r="L47" s="79" t="str">
        <f t="shared" si="13"/>
        <v xml:space="preserve"> </v>
      </c>
      <c r="M47" s="77"/>
      <c r="N47" s="80">
        <f t="shared" si="7"/>
        <v>0</v>
      </c>
      <c r="O47" s="81">
        <f t="shared" si="8"/>
        <v>0</v>
      </c>
    </row>
    <row r="48" spans="1:15" s="8" customFormat="1" ht="31.5" customHeight="1" x14ac:dyDescent="0.25">
      <c r="A48" s="73">
        <f t="shared" si="9"/>
        <v>39</v>
      </c>
      <c r="B48" s="74"/>
      <c r="C48" s="74"/>
      <c r="D48" s="75"/>
      <c r="E48" s="76" t="str">
        <f t="shared" si="1"/>
        <v xml:space="preserve"> </v>
      </c>
      <c r="F48" s="15"/>
      <c r="G48" s="76" t="str">
        <f t="shared" si="2"/>
        <v/>
      </c>
      <c r="H48" s="15"/>
      <c r="I48" s="78" t="str">
        <f t="shared" si="10"/>
        <v xml:space="preserve"> </v>
      </c>
      <c r="J48" s="79" t="str">
        <f t="shared" si="11"/>
        <v xml:space="preserve"> </v>
      </c>
      <c r="K48" s="79" t="str">
        <f t="shared" si="12"/>
        <v xml:space="preserve"> </v>
      </c>
      <c r="L48" s="79" t="str">
        <f t="shared" si="13"/>
        <v xml:space="preserve"> </v>
      </c>
      <c r="M48" s="77"/>
      <c r="N48" s="80">
        <f t="shared" si="7"/>
        <v>0</v>
      </c>
      <c r="O48" s="81">
        <f t="shared" si="8"/>
        <v>0</v>
      </c>
    </row>
    <row r="49" spans="1:15" s="8" customFormat="1" ht="31.5" customHeight="1" x14ac:dyDescent="0.25">
      <c r="A49" s="73">
        <f t="shared" si="9"/>
        <v>40</v>
      </c>
      <c r="B49" s="74"/>
      <c r="C49" s="74"/>
      <c r="D49" s="75"/>
      <c r="E49" s="76" t="str">
        <f t="shared" si="1"/>
        <v xml:space="preserve"> </v>
      </c>
      <c r="F49" s="15"/>
      <c r="G49" s="76" t="str">
        <f t="shared" si="2"/>
        <v/>
      </c>
      <c r="H49" s="15"/>
      <c r="I49" s="78" t="str">
        <f t="shared" si="10"/>
        <v xml:space="preserve"> </v>
      </c>
      <c r="J49" s="79" t="str">
        <f t="shared" si="11"/>
        <v xml:space="preserve"> </v>
      </c>
      <c r="K49" s="79" t="str">
        <f t="shared" si="12"/>
        <v xml:space="preserve"> </v>
      </c>
      <c r="L49" s="79" t="str">
        <f t="shared" si="13"/>
        <v xml:space="preserve"> </v>
      </c>
      <c r="M49" s="77"/>
      <c r="N49" s="80">
        <f t="shared" si="7"/>
        <v>0</v>
      </c>
      <c r="O49" s="81">
        <f t="shared" si="8"/>
        <v>0</v>
      </c>
    </row>
    <row r="50" spans="1:15" s="8" customFormat="1" ht="31.5" customHeight="1" x14ac:dyDescent="0.25">
      <c r="A50" s="73">
        <f t="shared" si="9"/>
        <v>41</v>
      </c>
      <c r="B50" s="74"/>
      <c r="C50" s="74"/>
      <c r="D50" s="75"/>
      <c r="E50" s="76" t="str">
        <f t="shared" si="1"/>
        <v xml:space="preserve"> </v>
      </c>
      <c r="F50" s="15"/>
      <c r="G50" s="76" t="str">
        <f t="shared" si="2"/>
        <v/>
      </c>
      <c r="H50" s="15"/>
      <c r="I50" s="78" t="str">
        <f t="shared" si="10"/>
        <v xml:space="preserve"> </v>
      </c>
      <c r="J50" s="79" t="str">
        <f t="shared" si="11"/>
        <v xml:space="preserve"> </v>
      </c>
      <c r="K50" s="79" t="str">
        <f t="shared" si="12"/>
        <v xml:space="preserve"> </v>
      </c>
      <c r="L50" s="79" t="str">
        <f t="shared" si="13"/>
        <v xml:space="preserve"> </v>
      </c>
      <c r="M50" s="77"/>
      <c r="N50" s="80">
        <f t="shared" si="7"/>
        <v>0</v>
      </c>
      <c r="O50" s="81">
        <f t="shared" si="8"/>
        <v>0</v>
      </c>
    </row>
    <row r="51" spans="1:15" s="8" customFormat="1" ht="31.5" customHeight="1" x14ac:dyDescent="0.25">
      <c r="A51" s="73">
        <f t="shared" si="9"/>
        <v>42</v>
      </c>
      <c r="B51" s="74"/>
      <c r="C51" s="74"/>
      <c r="D51" s="75"/>
      <c r="E51" s="76" t="str">
        <f t="shared" si="1"/>
        <v xml:space="preserve"> </v>
      </c>
      <c r="F51" s="15"/>
      <c r="G51" s="76" t="str">
        <f t="shared" si="2"/>
        <v/>
      </c>
      <c r="H51" s="15"/>
      <c r="I51" s="78" t="str">
        <f t="shared" si="10"/>
        <v xml:space="preserve"> </v>
      </c>
      <c r="J51" s="79" t="str">
        <f t="shared" si="11"/>
        <v xml:space="preserve"> </v>
      </c>
      <c r="K51" s="79" t="str">
        <f t="shared" si="12"/>
        <v xml:space="preserve"> </v>
      </c>
      <c r="L51" s="79" t="str">
        <f t="shared" si="13"/>
        <v xml:space="preserve"> </v>
      </c>
      <c r="M51" s="77"/>
      <c r="N51" s="80">
        <f t="shared" si="7"/>
        <v>0</v>
      </c>
      <c r="O51" s="81">
        <f t="shared" si="8"/>
        <v>0</v>
      </c>
    </row>
    <row r="52" spans="1:15" s="8" customFormat="1" ht="31.5" customHeight="1" x14ac:dyDescent="0.25">
      <c r="A52" s="73">
        <f t="shared" si="9"/>
        <v>43</v>
      </c>
      <c r="B52" s="74"/>
      <c r="C52" s="74"/>
      <c r="D52" s="75"/>
      <c r="E52" s="76" t="str">
        <f t="shared" si="1"/>
        <v xml:space="preserve"> </v>
      </c>
      <c r="F52" s="15"/>
      <c r="G52" s="76" t="str">
        <f t="shared" si="2"/>
        <v/>
      </c>
      <c r="H52" s="15"/>
      <c r="I52" s="78" t="str">
        <f t="shared" si="10"/>
        <v xml:space="preserve"> </v>
      </c>
      <c r="J52" s="79" t="str">
        <f t="shared" si="11"/>
        <v xml:space="preserve"> </v>
      </c>
      <c r="K52" s="79" t="str">
        <f t="shared" si="12"/>
        <v xml:space="preserve"> </v>
      </c>
      <c r="L52" s="79" t="str">
        <f t="shared" si="13"/>
        <v xml:space="preserve"> </v>
      </c>
      <c r="M52" s="77"/>
      <c r="N52" s="80">
        <f t="shared" si="7"/>
        <v>0</v>
      </c>
      <c r="O52" s="81">
        <f t="shared" si="8"/>
        <v>0</v>
      </c>
    </row>
    <row r="53" spans="1:15" s="8" customFormat="1" ht="31.5" customHeight="1" x14ac:dyDescent="0.25">
      <c r="A53" s="73">
        <f t="shared" si="9"/>
        <v>44</v>
      </c>
      <c r="B53" s="74"/>
      <c r="C53" s="74"/>
      <c r="D53" s="75"/>
      <c r="E53" s="76" t="str">
        <f t="shared" si="1"/>
        <v xml:space="preserve"> </v>
      </c>
      <c r="F53" s="15"/>
      <c r="G53" s="76" t="str">
        <f t="shared" si="2"/>
        <v/>
      </c>
      <c r="H53" s="15"/>
      <c r="I53" s="78" t="str">
        <f t="shared" si="10"/>
        <v xml:space="preserve"> </v>
      </c>
      <c r="J53" s="79" t="str">
        <f t="shared" si="11"/>
        <v xml:space="preserve"> </v>
      </c>
      <c r="K53" s="79" t="str">
        <f t="shared" si="12"/>
        <v xml:space="preserve"> </v>
      </c>
      <c r="L53" s="79" t="str">
        <f t="shared" si="13"/>
        <v xml:space="preserve"> </v>
      </c>
      <c r="M53" s="77"/>
      <c r="N53" s="80">
        <f t="shared" si="7"/>
        <v>0</v>
      </c>
      <c r="O53" s="81">
        <f t="shared" si="8"/>
        <v>0</v>
      </c>
    </row>
    <row r="54" spans="1:15" s="8" customFormat="1" ht="31.5" customHeight="1" x14ac:dyDescent="0.25">
      <c r="A54" s="73">
        <f t="shared" si="9"/>
        <v>45</v>
      </c>
      <c r="B54" s="74"/>
      <c r="C54" s="74"/>
      <c r="D54" s="75"/>
      <c r="E54" s="76" t="str">
        <f t="shared" si="1"/>
        <v xml:space="preserve"> </v>
      </c>
      <c r="F54" s="15"/>
      <c r="G54" s="76" t="str">
        <f t="shared" si="2"/>
        <v/>
      </c>
      <c r="H54" s="15"/>
      <c r="I54" s="78" t="str">
        <f t="shared" si="10"/>
        <v xml:space="preserve"> </v>
      </c>
      <c r="J54" s="79" t="str">
        <f t="shared" si="11"/>
        <v xml:space="preserve"> </v>
      </c>
      <c r="K54" s="79" t="str">
        <f t="shared" si="12"/>
        <v xml:space="preserve"> </v>
      </c>
      <c r="L54" s="79" t="str">
        <f t="shared" si="13"/>
        <v xml:space="preserve"> </v>
      </c>
      <c r="M54" s="77"/>
      <c r="N54" s="80">
        <f t="shared" si="7"/>
        <v>0</v>
      </c>
      <c r="O54" s="81">
        <f t="shared" si="8"/>
        <v>0</v>
      </c>
    </row>
    <row r="55" spans="1:15" s="8" customFormat="1" ht="31.5" customHeight="1" x14ac:dyDescent="0.25">
      <c r="A55" s="73">
        <f t="shared" si="9"/>
        <v>46</v>
      </c>
      <c r="B55" s="74"/>
      <c r="C55" s="74"/>
      <c r="D55" s="75"/>
      <c r="E55" s="76" t="str">
        <f t="shared" si="1"/>
        <v xml:space="preserve"> </v>
      </c>
      <c r="F55" s="15"/>
      <c r="G55" s="76" t="str">
        <f t="shared" si="2"/>
        <v/>
      </c>
      <c r="H55" s="15"/>
      <c r="I55" s="78" t="str">
        <f t="shared" si="10"/>
        <v xml:space="preserve"> </v>
      </c>
      <c r="J55" s="79" t="str">
        <f t="shared" si="11"/>
        <v xml:space="preserve"> </v>
      </c>
      <c r="K55" s="79" t="str">
        <f t="shared" si="12"/>
        <v xml:space="preserve"> </v>
      </c>
      <c r="L55" s="79" t="str">
        <f t="shared" si="13"/>
        <v xml:space="preserve"> </v>
      </c>
      <c r="M55" s="77"/>
      <c r="N55" s="80">
        <f t="shared" si="7"/>
        <v>0</v>
      </c>
      <c r="O55" s="81">
        <f t="shared" si="8"/>
        <v>0</v>
      </c>
    </row>
    <row r="56" spans="1:15" s="8" customFormat="1" ht="31.5" customHeight="1" x14ac:dyDescent="0.25">
      <c r="A56" s="73">
        <f t="shared" si="9"/>
        <v>47</v>
      </c>
      <c r="B56" s="74"/>
      <c r="C56" s="74"/>
      <c r="D56" s="75"/>
      <c r="E56" s="76" t="str">
        <f t="shared" si="1"/>
        <v xml:space="preserve"> </v>
      </c>
      <c r="F56" s="15"/>
      <c r="G56" s="76" t="str">
        <f t="shared" si="2"/>
        <v/>
      </c>
      <c r="H56" s="15"/>
      <c r="I56" s="78" t="str">
        <f t="shared" si="10"/>
        <v xml:space="preserve"> </v>
      </c>
      <c r="J56" s="79" t="str">
        <f t="shared" si="11"/>
        <v xml:space="preserve"> </v>
      </c>
      <c r="K56" s="79" t="str">
        <f t="shared" si="12"/>
        <v xml:space="preserve"> </v>
      </c>
      <c r="L56" s="79" t="str">
        <f t="shared" si="13"/>
        <v xml:space="preserve"> </v>
      </c>
      <c r="M56" s="77"/>
      <c r="N56" s="80">
        <f t="shared" si="7"/>
        <v>0</v>
      </c>
      <c r="O56" s="81">
        <f t="shared" si="8"/>
        <v>0</v>
      </c>
    </row>
    <row r="57" spans="1:15" s="8" customFormat="1" ht="31.5" customHeight="1" x14ac:dyDescent="0.25">
      <c r="A57" s="73">
        <f t="shared" si="9"/>
        <v>48</v>
      </c>
      <c r="B57" s="74"/>
      <c r="C57" s="74"/>
      <c r="D57" s="75"/>
      <c r="E57" s="76" t="str">
        <f t="shared" si="1"/>
        <v xml:space="preserve"> </v>
      </c>
      <c r="F57" s="15"/>
      <c r="G57" s="76" t="str">
        <f t="shared" si="2"/>
        <v/>
      </c>
      <c r="H57" s="15"/>
      <c r="I57" s="78" t="str">
        <f t="shared" si="10"/>
        <v xml:space="preserve"> </v>
      </c>
      <c r="J57" s="79" t="str">
        <f t="shared" si="11"/>
        <v xml:space="preserve"> </v>
      </c>
      <c r="K57" s="79" t="str">
        <f t="shared" si="12"/>
        <v xml:space="preserve"> </v>
      </c>
      <c r="L57" s="79" t="str">
        <f t="shared" si="13"/>
        <v xml:space="preserve"> </v>
      </c>
      <c r="M57" s="77"/>
      <c r="N57" s="80">
        <f t="shared" si="7"/>
        <v>0</v>
      </c>
      <c r="O57" s="81">
        <f t="shared" si="8"/>
        <v>0</v>
      </c>
    </row>
    <row r="58" spans="1:15" s="8" customFormat="1" ht="31.5" customHeight="1" x14ac:dyDescent="0.25">
      <c r="A58" s="73">
        <f t="shared" si="9"/>
        <v>49</v>
      </c>
      <c r="B58" s="74"/>
      <c r="C58" s="74"/>
      <c r="D58" s="75"/>
      <c r="E58" s="76" t="str">
        <f t="shared" si="1"/>
        <v xml:space="preserve"> </v>
      </c>
      <c r="F58" s="15"/>
      <c r="G58" s="76" t="str">
        <f t="shared" si="2"/>
        <v/>
      </c>
      <c r="H58" s="15"/>
      <c r="I58" s="78" t="str">
        <f t="shared" si="10"/>
        <v xml:space="preserve"> </v>
      </c>
      <c r="J58" s="79" t="str">
        <f t="shared" si="11"/>
        <v xml:space="preserve"> </v>
      </c>
      <c r="K58" s="79" t="str">
        <f t="shared" si="12"/>
        <v xml:space="preserve"> </v>
      </c>
      <c r="L58" s="79" t="str">
        <f t="shared" si="13"/>
        <v xml:space="preserve"> </v>
      </c>
      <c r="M58" s="77"/>
      <c r="N58" s="80">
        <f t="shared" si="7"/>
        <v>0</v>
      </c>
      <c r="O58" s="81">
        <f t="shared" si="8"/>
        <v>0</v>
      </c>
    </row>
    <row r="59" spans="1:15" s="8" customFormat="1" ht="31.5" customHeight="1" x14ac:dyDescent="0.25">
      <c r="A59" s="73">
        <f t="shared" si="9"/>
        <v>50</v>
      </c>
      <c r="B59" s="74"/>
      <c r="C59" s="74"/>
      <c r="D59" s="75"/>
      <c r="E59" s="76" t="str">
        <f t="shared" si="1"/>
        <v xml:space="preserve"> </v>
      </c>
      <c r="F59" s="15"/>
      <c r="G59" s="76" t="str">
        <f t="shared" si="2"/>
        <v/>
      </c>
      <c r="H59" s="15"/>
      <c r="I59" s="78" t="str">
        <f t="shared" si="10"/>
        <v xml:space="preserve"> </v>
      </c>
      <c r="J59" s="79" t="str">
        <f t="shared" si="11"/>
        <v xml:space="preserve"> </v>
      </c>
      <c r="K59" s="79" t="str">
        <f t="shared" si="12"/>
        <v xml:space="preserve"> </v>
      </c>
      <c r="L59" s="79" t="str">
        <f t="shared" si="13"/>
        <v xml:space="preserve"> </v>
      </c>
      <c r="M59" s="77"/>
      <c r="N59" s="80">
        <f t="shared" si="7"/>
        <v>0</v>
      </c>
      <c r="O59" s="81">
        <f t="shared" si="8"/>
        <v>0</v>
      </c>
    </row>
    <row r="60" spans="1:15" s="8" customFormat="1" ht="31.5" customHeight="1" x14ac:dyDescent="0.25">
      <c r="A60" s="73">
        <f t="shared" si="9"/>
        <v>51</v>
      </c>
      <c r="B60" s="74"/>
      <c r="C60" s="74"/>
      <c r="D60" s="75"/>
      <c r="E60" s="76" t="str">
        <f t="shared" si="1"/>
        <v xml:space="preserve"> </v>
      </c>
      <c r="F60" s="15"/>
      <c r="G60" s="76" t="str">
        <f t="shared" si="2"/>
        <v/>
      </c>
      <c r="H60" s="15"/>
      <c r="I60" s="78" t="str">
        <f t="shared" si="10"/>
        <v xml:space="preserve"> </v>
      </c>
      <c r="J60" s="79" t="str">
        <f t="shared" si="11"/>
        <v xml:space="preserve"> </v>
      </c>
      <c r="K60" s="79" t="str">
        <f t="shared" si="12"/>
        <v xml:space="preserve"> </v>
      </c>
      <c r="L60" s="79" t="str">
        <f t="shared" si="13"/>
        <v xml:space="preserve"> </v>
      </c>
      <c r="M60" s="77"/>
      <c r="N60" s="80">
        <f t="shared" si="7"/>
        <v>0</v>
      </c>
      <c r="O60" s="81">
        <f t="shared" si="8"/>
        <v>0</v>
      </c>
    </row>
    <row r="61" spans="1:15" s="8" customFormat="1" ht="31.5" customHeight="1" x14ac:dyDescent="0.25">
      <c r="A61" s="73">
        <f t="shared" si="9"/>
        <v>52</v>
      </c>
      <c r="B61" s="74"/>
      <c r="C61" s="74"/>
      <c r="D61" s="75"/>
      <c r="E61" s="76" t="str">
        <f t="shared" si="1"/>
        <v xml:space="preserve"> </v>
      </c>
      <c r="F61" s="15"/>
      <c r="G61" s="76" t="str">
        <f t="shared" si="2"/>
        <v/>
      </c>
      <c r="H61" s="15"/>
      <c r="I61" s="78" t="str">
        <f t="shared" si="10"/>
        <v xml:space="preserve"> </v>
      </c>
      <c r="J61" s="79" t="str">
        <f t="shared" si="11"/>
        <v xml:space="preserve"> </v>
      </c>
      <c r="K61" s="79" t="str">
        <f t="shared" si="12"/>
        <v xml:space="preserve"> </v>
      </c>
      <c r="L61" s="79" t="str">
        <f t="shared" si="13"/>
        <v xml:space="preserve"> </v>
      </c>
      <c r="M61" s="77"/>
      <c r="N61" s="80">
        <f t="shared" si="7"/>
        <v>0</v>
      </c>
      <c r="O61" s="81">
        <f t="shared" si="8"/>
        <v>0</v>
      </c>
    </row>
    <row r="62" spans="1:15" s="8" customFormat="1" ht="31.5" customHeight="1" x14ac:dyDescent="0.25">
      <c r="A62" s="73">
        <f t="shared" si="9"/>
        <v>53</v>
      </c>
      <c r="B62" s="74"/>
      <c r="C62" s="74"/>
      <c r="D62" s="75"/>
      <c r="E62" s="76" t="str">
        <f t="shared" si="1"/>
        <v xml:space="preserve"> </v>
      </c>
      <c r="F62" s="15"/>
      <c r="G62" s="76" t="str">
        <f t="shared" si="2"/>
        <v/>
      </c>
      <c r="H62" s="15"/>
      <c r="I62" s="78" t="str">
        <f t="shared" si="10"/>
        <v xml:space="preserve"> </v>
      </c>
      <c r="J62" s="79" t="str">
        <f t="shared" si="11"/>
        <v xml:space="preserve"> </v>
      </c>
      <c r="K62" s="79" t="str">
        <f t="shared" si="12"/>
        <v xml:space="preserve"> </v>
      </c>
      <c r="L62" s="79" t="str">
        <f t="shared" si="13"/>
        <v xml:space="preserve"> </v>
      </c>
      <c r="M62" s="77"/>
      <c r="N62" s="80">
        <f t="shared" si="7"/>
        <v>0</v>
      </c>
      <c r="O62" s="81">
        <f t="shared" si="8"/>
        <v>0</v>
      </c>
    </row>
    <row r="63" spans="1:15" s="8" customFormat="1" ht="31.5" customHeight="1" x14ac:dyDescent="0.25">
      <c r="A63" s="73">
        <f t="shared" si="9"/>
        <v>54</v>
      </c>
      <c r="B63" s="74"/>
      <c r="C63" s="74"/>
      <c r="D63" s="75"/>
      <c r="E63" s="76" t="str">
        <f t="shared" si="1"/>
        <v xml:space="preserve"> </v>
      </c>
      <c r="F63" s="15"/>
      <c r="G63" s="76" t="str">
        <f t="shared" si="2"/>
        <v/>
      </c>
      <c r="H63" s="15"/>
      <c r="I63" s="78" t="str">
        <f t="shared" si="10"/>
        <v xml:space="preserve"> </v>
      </c>
      <c r="J63" s="79" t="str">
        <f t="shared" si="11"/>
        <v xml:space="preserve"> </v>
      </c>
      <c r="K63" s="79" t="str">
        <f t="shared" si="12"/>
        <v xml:space="preserve"> </v>
      </c>
      <c r="L63" s="79" t="str">
        <f t="shared" si="13"/>
        <v xml:space="preserve"> </v>
      </c>
      <c r="M63" s="77"/>
      <c r="N63" s="80">
        <f t="shared" si="7"/>
        <v>0</v>
      </c>
      <c r="O63" s="81">
        <f t="shared" si="8"/>
        <v>0</v>
      </c>
    </row>
    <row r="64" spans="1:15" s="8" customFormat="1" ht="31.5" customHeight="1" x14ac:dyDescent="0.25">
      <c r="A64" s="73">
        <f t="shared" si="9"/>
        <v>55</v>
      </c>
      <c r="B64" s="74"/>
      <c r="C64" s="74"/>
      <c r="D64" s="75"/>
      <c r="E64" s="76" t="str">
        <f t="shared" si="1"/>
        <v xml:space="preserve"> </v>
      </c>
      <c r="F64" s="15"/>
      <c r="G64" s="76" t="str">
        <f t="shared" si="2"/>
        <v/>
      </c>
      <c r="H64" s="15"/>
      <c r="I64" s="78" t="str">
        <f t="shared" si="10"/>
        <v xml:space="preserve"> </v>
      </c>
      <c r="J64" s="79" t="str">
        <f t="shared" si="11"/>
        <v xml:space="preserve"> </v>
      </c>
      <c r="K64" s="79" t="str">
        <f t="shared" si="12"/>
        <v xml:space="preserve"> </v>
      </c>
      <c r="L64" s="79" t="str">
        <f t="shared" si="13"/>
        <v xml:space="preserve"> </v>
      </c>
      <c r="M64" s="77"/>
      <c r="N64" s="80">
        <f t="shared" si="7"/>
        <v>0</v>
      </c>
      <c r="O64" s="81">
        <f t="shared" si="8"/>
        <v>0</v>
      </c>
    </row>
    <row r="65" spans="1:15" s="8" customFormat="1" ht="31.5" customHeight="1" x14ac:dyDescent="0.25">
      <c r="A65" s="73">
        <f t="shared" si="9"/>
        <v>56</v>
      </c>
      <c r="B65" s="74"/>
      <c r="C65" s="74"/>
      <c r="D65" s="75"/>
      <c r="E65" s="76" t="str">
        <f t="shared" si="1"/>
        <v xml:space="preserve"> </v>
      </c>
      <c r="F65" s="15"/>
      <c r="G65" s="76" t="str">
        <f t="shared" si="2"/>
        <v/>
      </c>
      <c r="H65" s="15"/>
      <c r="I65" s="78" t="str">
        <f t="shared" si="10"/>
        <v xml:space="preserve"> </v>
      </c>
      <c r="J65" s="79" t="str">
        <f t="shared" si="11"/>
        <v xml:space="preserve"> </v>
      </c>
      <c r="K65" s="79" t="str">
        <f t="shared" si="12"/>
        <v xml:space="preserve"> </v>
      </c>
      <c r="L65" s="79" t="str">
        <f t="shared" si="13"/>
        <v xml:space="preserve"> </v>
      </c>
      <c r="M65" s="77"/>
      <c r="N65" s="80">
        <f t="shared" si="7"/>
        <v>0</v>
      </c>
      <c r="O65" s="81">
        <f t="shared" si="8"/>
        <v>0</v>
      </c>
    </row>
    <row r="66" spans="1:15" s="8" customFormat="1" ht="31.5" customHeight="1" x14ac:dyDescent="0.25">
      <c r="A66" s="73">
        <f t="shared" si="9"/>
        <v>57</v>
      </c>
      <c r="B66" s="74"/>
      <c r="C66" s="74"/>
      <c r="D66" s="75"/>
      <c r="E66" s="76" t="str">
        <f t="shared" si="1"/>
        <v xml:space="preserve"> </v>
      </c>
      <c r="F66" s="15"/>
      <c r="G66" s="76" t="str">
        <f t="shared" si="2"/>
        <v/>
      </c>
      <c r="H66" s="15"/>
      <c r="I66" s="78" t="str">
        <f t="shared" si="10"/>
        <v xml:space="preserve"> </v>
      </c>
      <c r="J66" s="79" t="str">
        <f t="shared" si="11"/>
        <v xml:space="preserve"> </v>
      </c>
      <c r="K66" s="79" t="str">
        <f t="shared" si="12"/>
        <v xml:space="preserve"> </v>
      </c>
      <c r="L66" s="79" t="str">
        <f t="shared" si="13"/>
        <v xml:space="preserve"> </v>
      </c>
      <c r="M66" s="77"/>
      <c r="N66" s="80">
        <f t="shared" si="7"/>
        <v>0</v>
      </c>
      <c r="O66" s="81">
        <f t="shared" si="8"/>
        <v>0</v>
      </c>
    </row>
    <row r="67" spans="1:15" s="8" customFormat="1" ht="31.5" customHeight="1" x14ac:dyDescent="0.25">
      <c r="A67" s="73">
        <f t="shared" si="9"/>
        <v>58</v>
      </c>
      <c r="B67" s="74"/>
      <c r="C67" s="74"/>
      <c r="D67" s="75"/>
      <c r="E67" s="76" t="str">
        <f t="shared" si="1"/>
        <v xml:space="preserve"> </v>
      </c>
      <c r="F67" s="15"/>
      <c r="G67" s="76" t="str">
        <f t="shared" si="2"/>
        <v/>
      </c>
      <c r="H67" s="15"/>
      <c r="I67" s="78" t="str">
        <f t="shared" si="10"/>
        <v xml:space="preserve"> </v>
      </c>
      <c r="J67" s="79" t="str">
        <f t="shared" si="11"/>
        <v xml:space="preserve"> </v>
      </c>
      <c r="K67" s="79" t="str">
        <f t="shared" si="12"/>
        <v xml:space="preserve"> </v>
      </c>
      <c r="L67" s="79" t="str">
        <f t="shared" si="13"/>
        <v xml:space="preserve"> </v>
      </c>
      <c r="M67" s="77"/>
      <c r="N67" s="80">
        <f t="shared" si="7"/>
        <v>0</v>
      </c>
      <c r="O67" s="81">
        <f t="shared" si="8"/>
        <v>0</v>
      </c>
    </row>
    <row r="68" spans="1:15" s="8" customFormat="1" ht="31.5" customHeight="1" x14ac:dyDescent="0.25">
      <c r="A68" s="73">
        <f t="shared" si="9"/>
        <v>59</v>
      </c>
      <c r="B68" s="74"/>
      <c r="C68" s="74"/>
      <c r="D68" s="75"/>
      <c r="E68" s="76" t="str">
        <f t="shared" si="1"/>
        <v xml:space="preserve"> </v>
      </c>
      <c r="F68" s="15"/>
      <c r="G68" s="76" t="str">
        <f t="shared" si="2"/>
        <v/>
      </c>
      <c r="H68" s="15"/>
      <c r="I68" s="78" t="str">
        <f t="shared" si="10"/>
        <v xml:space="preserve"> </v>
      </c>
      <c r="J68" s="79" t="str">
        <f t="shared" si="11"/>
        <v xml:space="preserve"> </v>
      </c>
      <c r="K68" s="79" t="str">
        <f t="shared" si="12"/>
        <v xml:space="preserve"> </v>
      </c>
      <c r="L68" s="79" t="str">
        <f t="shared" si="13"/>
        <v xml:space="preserve"> </v>
      </c>
      <c r="M68" s="77"/>
      <c r="N68" s="80">
        <f t="shared" si="7"/>
        <v>0</v>
      </c>
      <c r="O68" s="81">
        <f t="shared" si="8"/>
        <v>0</v>
      </c>
    </row>
    <row r="69" spans="1:15" s="8" customFormat="1" ht="31.5" customHeight="1" x14ac:dyDescent="0.25">
      <c r="A69" s="73">
        <f t="shared" si="9"/>
        <v>60</v>
      </c>
      <c r="B69" s="74"/>
      <c r="C69" s="74"/>
      <c r="D69" s="75"/>
      <c r="E69" s="76" t="str">
        <f t="shared" si="1"/>
        <v xml:space="preserve"> </v>
      </c>
      <c r="F69" s="15"/>
      <c r="G69" s="76" t="str">
        <f t="shared" si="2"/>
        <v/>
      </c>
      <c r="H69" s="15"/>
      <c r="I69" s="78" t="str">
        <f t="shared" si="10"/>
        <v xml:space="preserve"> </v>
      </c>
      <c r="J69" s="79" t="str">
        <f t="shared" si="11"/>
        <v xml:space="preserve"> </v>
      </c>
      <c r="K69" s="79" t="str">
        <f t="shared" si="12"/>
        <v xml:space="preserve"> </v>
      </c>
      <c r="L69" s="79" t="str">
        <f t="shared" si="13"/>
        <v xml:space="preserve"> </v>
      </c>
      <c r="M69" s="77"/>
      <c r="N69" s="80">
        <f t="shared" si="7"/>
        <v>0</v>
      </c>
      <c r="O69" s="81">
        <f t="shared" si="8"/>
        <v>0</v>
      </c>
    </row>
    <row r="70" spans="1:15" s="8" customFormat="1" ht="31.5" customHeight="1" x14ac:dyDescent="0.25">
      <c r="A70" s="73">
        <f t="shared" si="9"/>
        <v>61</v>
      </c>
      <c r="B70" s="74"/>
      <c r="C70" s="74"/>
      <c r="D70" s="75"/>
      <c r="E70" s="76" t="str">
        <f t="shared" si="1"/>
        <v xml:space="preserve"> </v>
      </c>
      <c r="F70" s="15"/>
      <c r="G70" s="76" t="str">
        <f t="shared" si="2"/>
        <v/>
      </c>
      <c r="H70" s="15"/>
      <c r="I70" s="78" t="str">
        <f t="shared" si="10"/>
        <v xml:space="preserve"> </v>
      </c>
      <c r="J70" s="79" t="str">
        <f t="shared" si="11"/>
        <v xml:space="preserve"> </v>
      </c>
      <c r="K70" s="79" t="str">
        <f t="shared" si="12"/>
        <v xml:space="preserve"> </v>
      </c>
      <c r="L70" s="79" t="str">
        <f t="shared" si="13"/>
        <v xml:space="preserve"> </v>
      </c>
      <c r="M70" s="77"/>
      <c r="N70" s="80">
        <f t="shared" si="7"/>
        <v>0</v>
      </c>
      <c r="O70" s="81">
        <f t="shared" si="8"/>
        <v>0</v>
      </c>
    </row>
    <row r="71" spans="1:15" s="8" customFormat="1" ht="31.5" customHeight="1" x14ac:dyDescent="0.25">
      <c r="A71" s="73">
        <f t="shared" si="9"/>
        <v>62</v>
      </c>
      <c r="B71" s="74"/>
      <c r="C71" s="74"/>
      <c r="D71" s="75"/>
      <c r="E71" s="76" t="str">
        <f t="shared" si="1"/>
        <v xml:space="preserve"> </v>
      </c>
      <c r="F71" s="15"/>
      <c r="G71" s="76" t="str">
        <f t="shared" si="2"/>
        <v/>
      </c>
      <c r="H71" s="15"/>
      <c r="I71" s="78" t="str">
        <f t="shared" si="10"/>
        <v xml:space="preserve"> </v>
      </c>
      <c r="J71" s="79" t="str">
        <f t="shared" si="11"/>
        <v xml:space="preserve"> </v>
      </c>
      <c r="K71" s="79" t="str">
        <f t="shared" si="12"/>
        <v xml:space="preserve"> </v>
      </c>
      <c r="L71" s="79" t="str">
        <f t="shared" si="13"/>
        <v xml:space="preserve"> </v>
      </c>
      <c r="M71" s="77"/>
      <c r="N71" s="80">
        <f t="shared" si="7"/>
        <v>0</v>
      </c>
      <c r="O71" s="81">
        <f t="shared" si="8"/>
        <v>0</v>
      </c>
    </row>
    <row r="72" spans="1:15" s="8" customFormat="1" ht="31.5" customHeight="1" x14ac:dyDescent="0.25">
      <c r="A72" s="73">
        <f t="shared" si="9"/>
        <v>63</v>
      </c>
      <c r="B72" s="74"/>
      <c r="C72" s="74"/>
      <c r="D72" s="75"/>
      <c r="E72" s="76" t="str">
        <f t="shared" si="1"/>
        <v xml:space="preserve"> </v>
      </c>
      <c r="F72" s="15"/>
      <c r="G72" s="76" t="str">
        <f t="shared" si="2"/>
        <v/>
      </c>
      <c r="H72" s="15"/>
      <c r="I72" s="78" t="str">
        <f t="shared" si="10"/>
        <v xml:space="preserve"> </v>
      </c>
      <c r="J72" s="79" t="str">
        <f t="shared" si="11"/>
        <v xml:space="preserve"> </v>
      </c>
      <c r="K72" s="79" t="str">
        <f t="shared" si="12"/>
        <v xml:space="preserve"> </v>
      </c>
      <c r="L72" s="79" t="str">
        <f t="shared" si="13"/>
        <v xml:space="preserve"> </v>
      </c>
      <c r="M72" s="77"/>
      <c r="N72" s="80">
        <f t="shared" si="7"/>
        <v>0</v>
      </c>
      <c r="O72" s="81">
        <f t="shared" si="8"/>
        <v>0</v>
      </c>
    </row>
    <row r="73" spans="1:15" s="8" customFormat="1" ht="31.5" customHeight="1" x14ac:dyDescent="0.25">
      <c r="A73" s="73">
        <f t="shared" si="9"/>
        <v>64</v>
      </c>
      <c r="B73" s="74"/>
      <c r="C73" s="74"/>
      <c r="D73" s="75"/>
      <c r="E73" s="76" t="str">
        <f t="shared" si="1"/>
        <v xml:space="preserve"> </v>
      </c>
      <c r="F73" s="15"/>
      <c r="G73" s="76" t="str">
        <f t="shared" si="2"/>
        <v/>
      </c>
      <c r="H73" s="15"/>
      <c r="I73" s="78" t="str">
        <f t="shared" si="10"/>
        <v xml:space="preserve"> </v>
      </c>
      <c r="J73" s="79" t="str">
        <f t="shared" si="11"/>
        <v xml:space="preserve"> </v>
      </c>
      <c r="K73" s="79" t="str">
        <f t="shared" si="12"/>
        <v xml:space="preserve"> </v>
      </c>
      <c r="L73" s="79" t="str">
        <f t="shared" si="13"/>
        <v xml:space="preserve"> </v>
      </c>
      <c r="M73" s="77"/>
      <c r="N73" s="80">
        <f t="shared" si="7"/>
        <v>0</v>
      </c>
      <c r="O73" s="81">
        <f t="shared" si="8"/>
        <v>0</v>
      </c>
    </row>
    <row r="74" spans="1:15" s="8" customFormat="1" ht="31.5" customHeight="1" x14ac:dyDescent="0.25">
      <c r="A74" s="73">
        <f t="shared" si="9"/>
        <v>65</v>
      </c>
      <c r="B74" s="74"/>
      <c r="C74" s="74"/>
      <c r="D74" s="75"/>
      <c r="E74" s="76" t="str">
        <f t="shared" ref="E74:E79" si="14">IF(D74=""," ",VLOOKUP(D74,DAPANES,2,FALSE))</f>
        <v xml:space="preserve"> </v>
      </c>
      <c r="F74" s="15"/>
      <c r="G74" s="76" t="str">
        <f t="shared" ref="G74:G79" si="15">IF(C74&lt;&gt;"",VLOOKUP(C74,FOREIS,2,FALSE),"")</f>
        <v/>
      </c>
      <c r="H74" s="15"/>
      <c r="I74" s="78" t="str">
        <f t="shared" si="10"/>
        <v xml:space="preserve"> </v>
      </c>
      <c r="J74" s="79" t="str">
        <f t="shared" si="11"/>
        <v xml:space="preserve"> </v>
      </c>
      <c r="K74" s="79" t="str">
        <f t="shared" si="12"/>
        <v xml:space="preserve"> </v>
      </c>
      <c r="L74" s="79" t="str">
        <f t="shared" ref="L74:L79" si="16">IF(B74=""," ",IF(K74=1,100%,IF(I74+J74+K74&lt;0.8,I74+J74+K74,0.8)))</f>
        <v xml:space="preserve"> </v>
      </c>
      <c r="M74" s="77"/>
      <c r="N74" s="80">
        <f t="shared" si="7"/>
        <v>0</v>
      </c>
      <c r="O74" s="81">
        <f t="shared" si="8"/>
        <v>0</v>
      </c>
    </row>
    <row r="75" spans="1:15" s="8" customFormat="1" ht="31.5" customHeight="1" x14ac:dyDescent="0.25">
      <c r="A75" s="73">
        <f t="shared" si="9"/>
        <v>66</v>
      </c>
      <c r="B75" s="74"/>
      <c r="C75" s="74"/>
      <c r="D75" s="75"/>
      <c r="E75" s="76" t="str">
        <f t="shared" si="14"/>
        <v xml:space="preserve"> </v>
      </c>
      <c r="F75" s="15"/>
      <c r="G75" s="76" t="str">
        <f t="shared" si="15"/>
        <v/>
      </c>
      <c r="H75" s="15"/>
      <c r="I75" s="78" t="str">
        <f t="shared" si="10"/>
        <v xml:space="preserve"> </v>
      </c>
      <c r="J75" s="79" t="str">
        <f t="shared" si="11"/>
        <v xml:space="preserve"> </v>
      </c>
      <c r="K75" s="79" t="str">
        <f t="shared" si="12"/>
        <v xml:space="preserve"> </v>
      </c>
      <c r="L75" s="79" t="str">
        <f t="shared" si="16"/>
        <v xml:space="preserve"> </v>
      </c>
      <c r="M75" s="77"/>
      <c r="N75" s="80">
        <f t="shared" ref="N75:N79" si="17">IF(OR(AND(G75&lt;&gt;"ΕΡΕΥΝΗΤΙΚΟΣ ΦΟΡΕΑΣ",H75="ΝΑΙ"),G75="ΕΡΕΥΝΗΤΙΚΟΣ ΦΟΡΕΑΣ"),M75*L75,0)</f>
        <v>0</v>
      </c>
      <c r="O75" s="81">
        <f t="shared" ref="O75:O79" si="18">M75-N75</f>
        <v>0</v>
      </c>
    </row>
    <row r="76" spans="1:15" s="8" customFormat="1" ht="31.5" customHeight="1" x14ac:dyDescent="0.25">
      <c r="A76" s="73">
        <f t="shared" ref="A76:A79" si="19">A75+1</f>
        <v>67</v>
      </c>
      <c r="B76" s="74"/>
      <c r="C76" s="74"/>
      <c r="D76" s="75"/>
      <c r="E76" s="76" t="str">
        <f t="shared" si="14"/>
        <v xml:space="preserve"> </v>
      </c>
      <c r="F76" s="15"/>
      <c r="G76" s="76" t="str">
        <f t="shared" si="15"/>
        <v/>
      </c>
      <c r="H76" s="15"/>
      <c r="I76" s="78" t="str">
        <f t="shared" si="10"/>
        <v xml:space="preserve"> </v>
      </c>
      <c r="J76" s="79" t="str">
        <f t="shared" si="11"/>
        <v xml:space="preserve"> </v>
      </c>
      <c r="K76" s="79" t="str">
        <f t="shared" si="12"/>
        <v xml:space="preserve"> </v>
      </c>
      <c r="L76" s="79" t="str">
        <f t="shared" si="16"/>
        <v xml:space="preserve"> </v>
      </c>
      <c r="M76" s="77"/>
      <c r="N76" s="80">
        <f t="shared" si="17"/>
        <v>0</v>
      </c>
      <c r="O76" s="81">
        <f t="shared" si="18"/>
        <v>0</v>
      </c>
    </row>
    <row r="77" spans="1:15" s="8" customFormat="1" ht="31.5" customHeight="1" x14ac:dyDescent="0.25">
      <c r="A77" s="73">
        <f t="shared" si="19"/>
        <v>68</v>
      </c>
      <c r="B77" s="74"/>
      <c r="C77" s="74"/>
      <c r="D77" s="75"/>
      <c r="E77" s="76" t="str">
        <f t="shared" si="14"/>
        <v xml:space="preserve"> </v>
      </c>
      <c r="F77" s="15"/>
      <c r="G77" s="76" t="str">
        <f t="shared" si="15"/>
        <v/>
      </c>
      <c r="H77" s="15"/>
      <c r="I77" s="78" t="str">
        <f t="shared" si="10"/>
        <v xml:space="preserve"> </v>
      </c>
      <c r="J77" s="79" t="str">
        <f t="shared" si="11"/>
        <v xml:space="preserve"> </v>
      </c>
      <c r="K77" s="79" t="str">
        <f t="shared" si="12"/>
        <v xml:space="preserve"> </v>
      </c>
      <c r="L77" s="79" t="str">
        <f t="shared" si="16"/>
        <v xml:space="preserve"> </v>
      </c>
      <c r="M77" s="77"/>
      <c r="N77" s="80">
        <f t="shared" si="17"/>
        <v>0</v>
      </c>
      <c r="O77" s="81">
        <f t="shared" si="18"/>
        <v>0</v>
      </c>
    </row>
    <row r="78" spans="1:15" s="8" customFormat="1" ht="31.5" customHeight="1" x14ac:dyDescent="0.25">
      <c r="A78" s="73">
        <f t="shared" si="19"/>
        <v>69</v>
      </c>
      <c r="B78" s="74"/>
      <c r="C78" s="74"/>
      <c r="D78" s="75"/>
      <c r="E78" s="76" t="str">
        <f t="shared" si="14"/>
        <v xml:space="preserve"> </v>
      </c>
      <c r="F78" s="15"/>
      <c r="G78" s="76" t="str">
        <f t="shared" si="15"/>
        <v/>
      </c>
      <c r="H78" s="15"/>
      <c r="I78" s="78" t="str">
        <f t="shared" si="10"/>
        <v xml:space="preserve"> </v>
      </c>
      <c r="J78" s="79" t="str">
        <f t="shared" si="11"/>
        <v xml:space="preserve"> </v>
      </c>
      <c r="K78" s="79" t="str">
        <f t="shared" si="12"/>
        <v xml:space="preserve"> </v>
      </c>
      <c r="L78" s="79" t="str">
        <f t="shared" si="16"/>
        <v xml:space="preserve"> </v>
      </c>
      <c r="M78" s="77"/>
      <c r="N78" s="80">
        <f t="shared" si="17"/>
        <v>0</v>
      </c>
      <c r="O78" s="81">
        <f t="shared" si="18"/>
        <v>0</v>
      </c>
    </row>
    <row r="79" spans="1:15" s="8" customFormat="1" ht="31.5" customHeight="1" x14ac:dyDescent="0.25">
      <c r="A79" s="73">
        <f t="shared" si="19"/>
        <v>70</v>
      </c>
      <c r="B79" s="74"/>
      <c r="C79" s="74"/>
      <c r="D79" s="75"/>
      <c r="E79" s="76" t="str">
        <f t="shared" si="14"/>
        <v xml:space="preserve"> </v>
      </c>
      <c r="F79" s="15"/>
      <c r="G79" s="76" t="str">
        <f t="shared" si="15"/>
        <v/>
      </c>
      <c r="H79" s="15"/>
      <c r="I79" s="78" t="str">
        <f t="shared" ref="I79" si="20">IF(D79=""," ",VLOOKUP(B79,ENERGAS,4,FALSE))</f>
        <v xml:space="preserve"> </v>
      </c>
      <c r="J79" s="79" t="str">
        <f t="shared" ref="J79" si="21">IF(B79=""," ",VLOOKUP(B79,ENERGAS,6,FALSE))</f>
        <v xml:space="preserve"> </v>
      </c>
      <c r="K79" s="79" t="str">
        <f t="shared" ref="K79" si="22">IF(C79=""," ",VLOOKUP(C79,FOREIS,5,FALSE))</f>
        <v xml:space="preserve"> </v>
      </c>
      <c r="L79" s="79" t="str">
        <f t="shared" si="16"/>
        <v xml:space="preserve"> </v>
      </c>
      <c r="M79" s="77"/>
      <c r="N79" s="80">
        <f t="shared" si="17"/>
        <v>0</v>
      </c>
      <c r="O79" s="81">
        <f t="shared" si="18"/>
        <v>0</v>
      </c>
    </row>
  </sheetData>
  <sheetProtection formatColumns="0" formatRows="0" autoFilter="0" pivotTables="0"/>
  <autoFilter ref="A9:O79" xr:uid="{00000000-0009-0000-0000-000002000000}"/>
  <mergeCells count="10">
    <mergeCell ref="A5:D5"/>
    <mergeCell ref="A4:D4"/>
    <mergeCell ref="E4:H4"/>
    <mergeCell ref="E5:H5"/>
    <mergeCell ref="I4:O6"/>
    <mergeCell ref="A1:B2"/>
    <mergeCell ref="N1:O2"/>
    <mergeCell ref="D1:L1"/>
    <mergeCell ref="D2:L2"/>
    <mergeCell ref="A3:O3"/>
  </mergeCells>
  <conditionalFormatting sqref="I8">
    <cfRule type="cellIs" dxfId="6" priority="5" operator="greaterThan">
      <formula>300000</formula>
    </cfRule>
  </conditionalFormatting>
  <dataValidations count="3">
    <dataValidation type="list" allowBlank="1" showInputMessage="1" showErrorMessage="1" prompt="Επιλέξατε κωδικό κατηγορίας δαπάνης" sqref="D10:D79" xr:uid="{00000000-0002-0000-0200-000000000000}">
      <formula1>DPNS</formula1>
    </dataValidation>
    <dataValidation type="list" allowBlank="1" showInputMessage="1" showErrorMessage="1" sqref="B10:B79" xr:uid="{00000000-0002-0000-0200-000001000000}">
      <formula1>ENOT_ERG</formula1>
    </dataValidation>
    <dataValidation type="list" allowBlank="1" showInputMessage="1" showErrorMessage="1" sqref="H10:H79" xr:uid="{A1764762-AF02-461E-A50F-E99FAF31975C}">
      <formula1>"ΝΑΙ, ΟΧΙ"</formula1>
    </dataValidation>
  </dataValidations>
  <pageMargins left="0.7" right="0.7" top="0.75" bottom="0.75" header="0.3" footer="0.3"/>
  <pageSetup paperSize="8" scale="45" orientation="portrait" horizontalDpi="4294967295" verticalDpi="4294967295" r:id="rId1"/>
  <ignoredErrors>
    <ignoredError sqref="A11:A29 I11 I12:I14 E10 A44 A30:A43 A45:A49 A50:A79 G9:G10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'Συνεργ. Φορείς'!$D$9:$D$18</xm:f>
          </x14:formula1>
          <xm:sqref>C10:C79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Φύλλο2">
    <pageSetUpPr fitToPage="1"/>
  </sheetPr>
  <dimension ref="A1:T19"/>
  <sheetViews>
    <sheetView zoomScale="85" zoomScaleNormal="85" workbookViewId="0">
      <selection activeCell="F14" sqref="F14"/>
    </sheetView>
  </sheetViews>
  <sheetFormatPr defaultRowHeight="15" x14ac:dyDescent="0.25"/>
  <cols>
    <col min="1" max="1" width="9.140625" style="1"/>
    <col min="2" max="2" width="13.7109375" style="1" customWidth="1"/>
    <col min="3" max="3" width="18.140625" style="1" bestFit="1" customWidth="1"/>
    <col min="4" max="4" width="10.28515625" style="4" bestFit="1" customWidth="1"/>
    <col min="5" max="5" width="9.140625" style="1"/>
    <col min="6" max="6" width="4.42578125" style="1" customWidth="1"/>
    <col min="7" max="7" width="15" style="1" customWidth="1"/>
    <col min="8" max="8" width="14.85546875" style="1" bestFit="1" customWidth="1"/>
    <col min="9" max="9" width="9.5703125" style="1" bestFit="1" customWidth="1"/>
    <col min="10" max="10" width="12" style="1" bestFit="1" customWidth="1"/>
    <col min="11" max="11" width="3.42578125" style="1" customWidth="1"/>
    <col min="12" max="12" width="13.140625" style="1" bestFit="1" customWidth="1"/>
    <col min="13" max="13" width="14.85546875" style="1" bestFit="1" customWidth="1"/>
    <col min="14" max="15" width="9.140625" style="1"/>
    <col min="16" max="16" width="5" style="1" customWidth="1"/>
    <col min="17" max="17" width="9.140625" style="1"/>
    <col min="18" max="18" width="14.85546875" style="1" bestFit="1" customWidth="1"/>
    <col min="19" max="19" width="13.140625" style="1" bestFit="1" customWidth="1"/>
    <col min="20" max="20" width="12.140625" style="1" bestFit="1" customWidth="1"/>
    <col min="21" max="16384" width="9.140625" style="1"/>
  </cols>
  <sheetData>
    <row r="1" spans="1:20" ht="30" customHeight="1" x14ac:dyDescent="0.25">
      <c r="A1" s="100" t="e" vm="4">
        <v>#VALUE!</v>
      </c>
      <c r="B1" s="100"/>
      <c r="C1" s="122" t="s">
        <v>0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00" t="e" vm="2">
        <v>#VALUE!</v>
      </c>
      <c r="T1" s="100"/>
    </row>
    <row r="2" spans="1:20" ht="39" customHeight="1" x14ac:dyDescent="0.25">
      <c r="A2" s="101"/>
      <c r="B2" s="101"/>
      <c r="C2" s="123" t="str">
        <f>'Συνεργ. Φορείς'!C2:H2</f>
        <v>ΕΡΕΥΝΑ &amp; ΚΑΙΝΟΤΟΜΙΑ ΣΤΗ ΔΥΤΙΚΗ ΕΛΛΑΔΑ 2024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00"/>
      <c r="T2" s="100"/>
    </row>
    <row r="3" spans="1:20" x14ac:dyDescent="0.25">
      <c r="A3" s="61" t="s">
        <v>13</v>
      </c>
      <c r="B3" s="62"/>
      <c r="C3" s="124" t="str">
        <f>IF('Συνεργ. Φορείς'!C4=0," ",'Συνεργ. Φορείς'!C4)</f>
        <v xml:space="preserve"> </v>
      </c>
      <c r="D3" s="125"/>
      <c r="E3" s="125"/>
      <c r="F3" s="125"/>
      <c r="G3" s="125"/>
      <c r="H3" s="125"/>
      <c r="I3" s="125"/>
      <c r="J3" s="125"/>
    </row>
    <row r="4" spans="1:20" x14ac:dyDescent="0.25">
      <c r="A4" s="61" t="s">
        <v>11</v>
      </c>
      <c r="B4" s="62"/>
      <c r="C4" s="124" t="str">
        <f>IF('Συνεργ. Φορείς'!C5=0," ",'Συνεργ. Φορείς'!C5)</f>
        <v xml:space="preserve"> </v>
      </c>
      <c r="D4" s="125"/>
      <c r="E4" s="125"/>
      <c r="F4" s="125"/>
      <c r="G4" s="125"/>
      <c r="H4" s="125"/>
      <c r="I4" s="125"/>
      <c r="J4" s="125"/>
    </row>
    <row r="5" spans="1:20" x14ac:dyDescent="0.25">
      <c r="A5" s="67"/>
      <c r="B5" s="67"/>
      <c r="C5" s="68"/>
      <c r="D5" s="68"/>
      <c r="E5" s="68"/>
      <c r="F5" s="68"/>
      <c r="G5" s="69"/>
    </row>
    <row r="6" spans="1:20" ht="21" x14ac:dyDescent="0.35">
      <c r="B6" s="116" t="s">
        <v>56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</row>
    <row r="7" spans="1:20" ht="15.75" x14ac:dyDescent="0.25">
      <c r="B7" s="121" t="s">
        <v>63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</row>
    <row r="8" spans="1:20" ht="21" x14ac:dyDescent="0.35">
      <c r="B8" s="33"/>
      <c r="C8" s="33"/>
      <c r="D8" s="33"/>
      <c r="E8" s="33"/>
      <c r="F8" s="33"/>
      <c r="G8" s="33"/>
      <c r="H8" s="33"/>
      <c r="I8" s="33"/>
      <c r="J8" s="33"/>
    </row>
    <row r="9" spans="1:20" x14ac:dyDescent="0.25">
      <c r="B9" s="128" t="s">
        <v>65</v>
      </c>
      <c r="C9" s="128"/>
      <c r="D9" s="128"/>
      <c r="E9" s="128"/>
      <c r="G9" s="128" t="s">
        <v>64</v>
      </c>
      <c r="H9" s="128"/>
      <c r="I9" s="128"/>
      <c r="J9" s="128"/>
      <c r="L9" s="129" t="s">
        <v>76</v>
      </c>
      <c r="M9" s="129"/>
      <c r="N9" s="129"/>
      <c r="O9" s="129"/>
      <c r="Q9" s="127" t="s">
        <v>66</v>
      </c>
      <c r="R9" s="127"/>
      <c r="S9" s="127"/>
      <c r="T9" s="127"/>
    </row>
    <row r="10" spans="1:20" s="8" customFormat="1" ht="45" x14ac:dyDescent="0.25">
      <c r="B10" s="6" t="s">
        <v>2</v>
      </c>
      <c r="C10" s="7" t="s">
        <v>5</v>
      </c>
      <c r="D10" s="7" t="s">
        <v>6</v>
      </c>
      <c r="E10" s="16" t="s">
        <v>8</v>
      </c>
      <c r="G10" s="6" t="s">
        <v>54</v>
      </c>
      <c r="H10" s="7" t="s">
        <v>5</v>
      </c>
      <c r="I10" s="7" t="s">
        <v>6</v>
      </c>
      <c r="J10" s="16" t="s">
        <v>8</v>
      </c>
      <c r="L10" s="6"/>
      <c r="M10" s="7" t="s">
        <v>5</v>
      </c>
      <c r="N10" s="7" t="s">
        <v>6</v>
      </c>
      <c r="O10" s="16" t="s">
        <v>8</v>
      </c>
      <c r="Q10" s="6"/>
      <c r="R10" s="7" t="s">
        <v>5</v>
      </c>
      <c r="S10" s="16" t="s">
        <v>8</v>
      </c>
      <c r="T10" s="16" t="s">
        <v>7</v>
      </c>
    </row>
    <row r="11" spans="1:20" ht="30" x14ac:dyDescent="0.25">
      <c r="B11" s="9" t="s">
        <v>73</v>
      </c>
      <c r="C11" s="89">
        <f ca="1">SUMIF(katdap,B11,amounts)</f>
        <v>0</v>
      </c>
      <c r="D11" s="88" t="str">
        <f ca="1">IF(SYNOLO=0," ",C11/SYNOLO)</f>
        <v xml:space="preserve"> </v>
      </c>
      <c r="E11" s="87">
        <f>1/1.4</f>
        <v>0.7142857142857143</v>
      </c>
      <c r="G11" s="18" t="s">
        <v>23</v>
      </c>
      <c r="H11" s="94">
        <f>SUMIF(EIDOSFOREA,G11,BUDGETS)</f>
        <v>0</v>
      </c>
      <c r="I11" s="66" t="str">
        <f ca="1">IF(SYNOLO=0," ",H11/SYNOLO)</f>
        <v xml:space="preserve"> </v>
      </c>
      <c r="J11" s="65">
        <v>1</v>
      </c>
      <c r="L11" s="18" t="s">
        <v>71</v>
      </c>
      <c r="M11" s="97">
        <f>SUMIF(EIDOSFOREA,L11,BUDGETS)</f>
        <v>0</v>
      </c>
      <c r="N11" s="98" t="str">
        <f ca="1">IF(SYNOLO=0," ",M11/SYNOLO)</f>
        <v xml:space="preserve"> </v>
      </c>
      <c r="O11" s="99">
        <v>0.4</v>
      </c>
      <c r="Q11" s="18" t="s">
        <v>55</v>
      </c>
      <c r="R11" s="96">
        <f ca="1">SYNOLO</f>
        <v>0</v>
      </c>
      <c r="S11" s="95">
        <v>350000</v>
      </c>
      <c r="T11" s="95">
        <v>75000</v>
      </c>
    </row>
    <row r="12" spans="1:20" ht="30" x14ac:dyDescent="0.25">
      <c r="B12" s="9" t="s">
        <v>75</v>
      </c>
      <c r="C12" s="89">
        <f t="shared" ref="C12" ca="1" si="0">SUMIF(katdap,B12,amounts)</f>
        <v>0</v>
      </c>
      <c r="D12" s="88" t="str">
        <f t="shared" ref="D12" ca="1" si="1">IF(SYNOLO=0," ",C12/SYNOLO)</f>
        <v xml:space="preserve"> </v>
      </c>
      <c r="E12" s="87">
        <f>1-E11</f>
        <v>0.2857142857142857</v>
      </c>
      <c r="G12" s="18" t="s">
        <v>28</v>
      </c>
      <c r="H12" s="94">
        <f>SUMIF(EIDOSFOREA,G12,BUDGETS)</f>
        <v>0</v>
      </c>
      <c r="I12" s="66" t="str">
        <f ca="1">IF(SYNOLO=0," ",H12/SYNOLO)</f>
        <v xml:space="preserve"> </v>
      </c>
      <c r="J12" s="26">
        <v>0.05</v>
      </c>
    </row>
    <row r="13" spans="1:20" ht="30.75" x14ac:dyDescent="0.3">
      <c r="C13" s="93">
        <f ca="1">SUM(C11:C12)</f>
        <v>0</v>
      </c>
      <c r="G13" s="23" t="s">
        <v>71</v>
      </c>
      <c r="H13" s="94">
        <f>SUMIF(EIDOSFOREA,G13,BUDGETS)</f>
        <v>0</v>
      </c>
      <c r="I13" s="66" t="str">
        <f ca="1">IF(SYNOLO=0," ",H13/SYNOLO)</f>
        <v xml:space="preserve"> </v>
      </c>
      <c r="J13" s="26">
        <v>0.4</v>
      </c>
    </row>
    <row r="15" spans="1:20" x14ac:dyDescent="0.25">
      <c r="I15" s="24"/>
    </row>
    <row r="16" spans="1:20" x14ac:dyDescent="0.25">
      <c r="G16" s="25" t="s">
        <v>67</v>
      </c>
      <c r="H16" s="25"/>
      <c r="I16" s="25"/>
    </row>
    <row r="17" spans="7:9" x14ac:dyDescent="0.25">
      <c r="G17" s="18" t="s">
        <v>23</v>
      </c>
      <c r="H17" s="126">
        <f>COUNTIF(EIDOSFOREA,G17)</f>
        <v>0</v>
      </c>
      <c r="I17" s="126"/>
    </row>
    <row r="18" spans="7:9" ht="30" x14ac:dyDescent="0.25">
      <c r="G18" s="18" t="s">
        <v>28</v>
      </c>
      <c r="H18" s="126">
        <f>COUNTIF(EIDOSFOREA,G18)</f>
        <v>0</v>
      </c>
      <c r="I18" s="126"/>
    </row>
    <row r="19" spans="7:9" ht="30" x14ac:dyDescent="0.25">
      <c r="G19" s="23" t="s">
        <v>71</v>
      </c>
      <c r="H19" s="126">
        <f>COUNTIF(EIDOSFOREA,G19)</f>
        <v>0</v>
      </c>
      <c r="I19" s="126"/>
    </row>
  </sheetData>
  <sheetProtection algorithmName="SHA-512" hashValue="BMdJzzK3TefNaTvFUnpUMy/zdjxMtVmDu+9tcdnbBmVw4yuA+fviqc3qdcNWdxxSFLf+PInJK6X0O/P4yTBPMg==" saltValue="eZi03jriC9oUQp0eqsp0OQ==" spinCount="100000" sheet="1" formatColumns="0" formatRows="0"/>
  <mergeCells count="15">
    <mergeCell ref="H17:I17"/>
    <mergeCell ref="H18:I18"/>
    <mergeCell ref="H19:I19"/>
    <mergeCell ref="Q9:T9"/>
    <mergeCell ref="B9:E9"/>
    <mergeCell ref="G9:J9"/>
    <mergeCell ref="L9:O9"/>
    <mergeCell ref="B6:T6"/>
    <mergeCell ref="B7:T7"/>
    <mergeCell ref="A1:B2"/>
    <mergeCell ref="C1:R1"/>
    <mergeCell ref="C2:R2"/>
    <mergeCell ref="C3:J3"/>
    <mergeCell ref="C4:J4"/>
    <mergeCell ref="S1:T2"/>
  </mergeCells>
  <conditionalFormatting sqref="D11">
    <cfRule type="cellIs" dxfId="5" priority="37" operator="greaterThan">
      <formula>$E$11</formula>
    </cfRule>
  </conditionalFormatting>
  <conditionalFormatting sqref="D12">
    <cfRule type="cellIs" dxfId="4" priority="10" operator="greaterThan">
      <formula>$E$12</formula>
    </cfRule>
  </conditionalFormatting>
  <conditionalFormatting sqref="I12">
    <cfRule type="cellIs" dxfId="3" priority="12" operator="greaterThan">
      <formula>$J$12</formula>
    </cfRule>
  </conditionalFormatting>
  <conditionalFormatting sqref="I13">
    <cfRule type="cellIs" dxfId="2" priority="11" operator="greaterThan">
      <formula>$J$13</formula>
    </cfRule>
  </conditionalFormatting>
  <conditionalFormatting sqref="N11">
    <cfRule type="cellIs" dxfId="1" priority="18" operator="greaterThan">
      <formula>$O$11</formula>
    </cfRule>
  </conditionalFormatting>
  <conditionalFormatting sqref="R11 C13">
    <cfRule type="cellIs" dxfId="0" priority="14" operator="notBetween">
      <formula>$T$11</formula>
      <formula>$S$11</formula>
    </cfRule>
  </conditionalFormatting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Φύλλο3"/>
  <dimension ref="A1:R12"/>
  <sheetViews>
    <sheetView workbookViewId="0">
      <selection activeCell="D2" sqref="D2"/>
    </sheetView>
  </sheetViews>
  <sheetFormatPr defaultRowHeight="15" x14ac:dyDescent="0.25"/>
  <cols>
    <col min="1" max="1" width="4.42578125" style="5" bestFit="1" customWidth="1"/>
    <col min="2" max="2" width="12.42578125" style="14" customWidth="1"/>
    <col min="3" max="3" width="43.140625" style="5" customWidth="1"/>
    <col min="4" max="4" width="9.140625" style="10"/>
    <col min="5" max="5" width="9.140625" style="5"/>
    <col min="6" max="6" width="3.85546875" style="5" customWidth="1"/>
    <col min="7" max="7" width="15" style="5" customWidth="1"/>
    <col min="8" max="8" width="4.42578125" style="5" customWidth="1"/>
    <col min="9" max="9" width="13" style="5" customWidth="1"/>
    <col min="10" max="10" width="3.85546875" style="5" customWidth="1"/>
    <col min="11" max="11" width="13.28515625" style="5" customWidth="1"/>
    <col min="12" max="12" width="13.42578125" style="5" customWidth="1"/>
    <col min="13" max="16384" width="9.140625" style="5"/>
  </cols>
  <sheetData>
    <row r="1" spans="1:18" s="10" customFormat="1" ht="45" x14ac:dyDescent="0.25">
      <c r="A1" s="11" t="s">
        <v>9</v>
      </c>
      <c r="B1" s="2" t="s">
        <v>2</v>
      </c>
      <c r="C1" s="3" t="s">
        <v>3</v>
      </c>
      <c r="D1" s="16" t="s">
        <v>8</v>
      </c>
      <c r="G1" s="22" t="s">
        <v>20</v>
      </c>
      <c r="H1" s="22"/>
      <c r="I1" s="22" t="s">
        <v>18</v>
      </c>
      <c r="J1" s="22"/>
      <c r="K1" s="11" t="s">
        <v>24</v>
      </c>
      <c r="L1" s="10" t="s">
        <v>47</v>
      </c>
      <c r="N1" s="11" t="s">
        <v>36</v>
      </c>
      <c r="O1" s="11" t="s">
        <v>38</v>
      </c>
      <c r="Q1" s="11" t="s">
        <v>39</v>
      </c>
      <c r="R1" s="11" t="s">
        <v>61</v>
      </c>
    </row>
    <row r="2" spans="1:18" ht="75" x14ac:dyDescent="0.25">
      <c r="A2" s="11">
        <v>1</v>
      </c>
      <c r="B2" s="9" t="s">
        <v>73</v>
      </c>
      <c r="C2" s="86" t="s">
        <v>72</v>
      </c>
      <c r="D2" s="87">
        <f>1/1.4</f>
        <v>0.7142857142857143</v>
      </c>
      <c r="F2" s="13"/>
      <c r="G2" s="23" t="s">
        <v>21</v>
      </c>
      <c r="H2" s="23"/>
      <c r="I2" s="23" t="s">
        <v>23</v>
      </c>
      <c r="J2" s="23"/>
      <c r="K2" s="18" t="s">
        <v>27</v>
      </c>
      <c r="L2" s="20">
        <v>0.2</v>
      </c>
      <c r="N2" s="18" t="s">
        <v>35</v>
      </c>
      <c r="O2" s="21">
        <v>0.5</v>
      </c>
      <c r="Q2" s="18" t="s">
        <v>32</v>
      </c>
      <c r="R2" s="21">
        <v>0.15</v>
      </c>
    </row>
    <row r="3" spans="1:18" ht="60" x14ac:dyDescent="0.25">
      <c r="A3" s="11">
        <v>2</v>
      </c>
      <c r="B3" s="9" t="s">
        <v>75</v>
      </c>
      <c r="C3" s="12" t="s">
        <v>74</v>
      </c>
      <c r="D3" s="87">
        <f>1-D2</f>
        <v>0.2857142857142857</v>
      </c>
      <c r="F3" s="13"/>
      <c r="G3" s="23" t="s">
        <v>22</v>
      </c>
      <c r="H3" s="23"/>
      <c r="I3" s="23" t="s">
        <v>28</v>
      </c>
      <c r="J3" s="23"/>
      <c r="K3" s="18" t="s">
        <v>25</v>
      </c>
      <c r="L3" s="20">
        <v>0.1</v>
      </c>
      <c r="N3" s="18" t="s">
        <v>37</v>
      </c>
      <c r="O3" s="21">
        <v>0.25</v>
      </c>
      <c r="Q3" s="18" t="s">
        <v>33</v>
      </c>
      <c r="R3" s="21">
        <v>0</v>
      </c>
    </row>
    <row r="4" spans="1:18" ht="30" x14ac:dyDescent="0.25">
      <c r="F4" s="13"/>
      <c r="I4" s="23" t="s">
        <v>71</v>
      </c>
      <c r="J4" s="23"/>
      <c r="K4" s="18" t="s">
        <v>26</v>
      </c>
      <c r="L4" s="90">
        <v>0</v>
      </c>
      <c r="Q4" s="18" t="s">
        <v>43</v>
      </c>
      <c r="R4" s="21">
        <v>0</v>
      </c>
    </row>
    <row r="5" spans="1:18" ht="30" x14ac:dyDescent="0.25">
      <c r="F5" s="13"/>
      <c r="K5" s="23" t="s">
        <v>71</v>
      </c>
      <c r="L5" s="20">
        <v>1</v>
      </c>
    </row>
    <row r="6" spans="1:18" x14ac:dyDescent="0.25">
      <c r="F6" s="13"/>
    </row>
    <row r="7" spans="1:18" x14ac:dyDescent="0.25">
      <c r="F7" s="13"/>
    </row>
    <row r="8" spans="1:18" x14ac:dyDescent="0.25">
      <c r="F8" s="13"/>
    </row>
    <row r="9" spans="1:18" x14ac:dyDescent="0.25">
      <c r="F9" s="13"/>
    </row>
    <row r="10" spans="1:18" x14ac:dyDescent="0.25">
      <c r="F10" s="13"/>
    </row>
    <row r="11" spans="1:18" x14ac:dyDescent="0.25">
      <c r="F11" s="13"/>
    </row>
    <row r="12" spans="1:18" x14ac:dyDescent="0.25">
      <c r="F12" s="13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17</vt:i4>
      </vt:variant>
    </vt:vector>
  </HeadingPairs>
  <TitlesOfParts>
    <vt:vector size="22" baseType="lpstr">
      <vt:lpstr>Συνεργ. Φορείς</vt:lpstr>
      <vt:lpstr>ΕΝΟΤΗΤΕΣ ΕΡΓΑΣΙΑΣ</vt:lpstr>
      <vt:lpstr>ΠY ΠΡΟΤΑΣΗΣ</vt:lpstr>
      <vt:lpstr>ΕΛΕΓΧΟΣ ΟΡΘΟΤΗΤΑΣ</vt:lpstr>
      <vt:lpstr>ΒΑΣΙΚΑ ΣΤΟΙΧΕΙΑ</vt:lpstr>
      <vt:lpstr>amounts</vt:lpstr>
      <vt:lpstr>BUDGETS</vt:lpstr>
      <vt:lpstr>DAPANES</vt:lpstr>
      <vt:lpstr>DPNS</vt:lpstr>
      <vt:lpstr>EIDOS</vt:lpstr>
      <vt:lpstr>eidos_erevnas</vt:lpstr>
      <vt:lpstr>EIDOSFOREA</vt:lpstr>
      <vt:lpstr>ENERGAS</vt:lpstr>
      <vt:lpstr>ENOT_ERG</vt:lpstr>
      <vt:lpstr>FOREIS</vt:lpstr>
      <vt:lpstr>katdap</vt:lpstr>
      <vt:lpstr>PROS_SYNERG</vt:lpstr>
      <vt:lpstr>ROLOS</vt:lpstr>
      <vt:lpstr>SIZE</vt:lpstr>
      <vt:lpstr>stm</vt:lpstr>
      <vt:lpstr>SYNOLO</vt:lpstr>
      <vt:lpstr>works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ΜΑΜΑΣΙΟΥΛΑΣ ΑΡΙΣΤΕΙΔΗΣ</dc:creator>
  <cp:lastModifiedBy>ΜΑΜΑΣΙΟΥΛΑΣ ΑΡΙΣΤΕΙΔΗΣ</cp:lastModifiedBy>
  <cp:lastPrinted>2024-12-19T10:34:50Z</cp:lastPrinted>
  <dcterms:created xsi:type="dcterms:W3CDTF">2018-05-30T10:27:02Z</dcterms:created>
  <dcterms:modified xsi:type="dcterms:W3CDTF">2025-03-04T07:28:30Z</dcterms:modified>
</cp:coreProperties>
</file>