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Χρηστος\Downloads\"/>
    </mc:Choice>
  </mc:AlternateContent>
  <bookViews>
    <workbookView xWindow="0" yWindow="0" windowWidth="28800" windowHeight="11730" firstSheet="14" activeTab="17"/>
  </bookViews>
  <sheets>
    <sheet name="ΤΙΤΛΟΣ ΚΤΗΣΗΣ" sheetId="7" r:id="rId1"/>
    <sheet name="ΟΑΕΕ ΧΩΡΙΣ ΦΠΑ" sheetId="8" r:id="rId2"/>
    <sheet name="ΟΑΕΕ ΜΕ ΦΠΑ" sheetId="9" r:id="rId3"/>
    <sheet name="ΤΣΜΕΔΕ ΜΕ ΦΠΑ 1η ΚΑΤΗΓΟΡΙΑ " sheetId="1" r:id="rId4"/>
    <sheet name="ΤΣΜΕΔΕ ΧΩΡΙΣ ΦΠΑ 1η ΚΑΤΗΓΟΡΙΑ" sheetId="2" r:id="rId5"/>
    <sheet name="ΤΣΜΕΔΕ ΜΕ ΦΠΑ 2η ΚΑΤΗΓΟΡΙΑ" sheetId="3" r:id="rId6"/>
    <sheet name="ΤΣΜΕΔΕ ΧΩΡΙΣ ΦΠΑ 2η ΚΑΤΗΓΟΡΙΑ" sheetId="4" r:id="rId7"/>
    <sheet name="ΤΣΜΕΔΕ ΜΕ ΦΠΑ 3η ΚΑΤΗΓΟΡΙΑ" sheetId="5" r:id="rId8"/>
    <sheet name="ΤΣΜΕΔΕ ΧΩΡΙΣ ΦΠΑ 3η ΚΑΤΗΓΟΡΙΑ" sheetId="6" r:id="rId9"/>
    <sheet name="ΤΣΑΥ ΜΕ ΦΠΑ 1η ΚΑΤΗΓΟΡΙΑ" sheetId="10" r:id="rId10"/>
    <sheet name="ΤΣΑΥ ΧΩΡΙΣ ΦΠΑ 1η ΚΑΤΗΓΟΡΙΑ" sheetId="11" r:id="rId11"/>
    <sheet name="ΤΣΑΥ ΜΕ ΦΠΑ 2η ΚΑΤΗΓΟΡΙΑ" sheetId="12" r:id="rId12"/>
    <sheet name="ΤΣΑΥ ΧΩΡΙΣ ΦΠΑ 2η ΚΑΤΗΓΟΡΙΑ" sheetId="13" r:id="rId13"/>
    <sheet name="ΤΣΑΥ ΜΕ ΦΠΑ 3η ΚΑΤΗΓΟΡΙΑ" sheetId="14" r:id="rId14"/>
    <sheet name="ΤΣΑΥ ΧΩΡΙΣ ΦΠΑ 3η ΚΑΤΗΓΟΡΙΑ" sheetId="15" r:id="rId15"/>
    <sheet name="ΕΤΑΑ ΧΩΡΙΣ ΦΠΑ 1η ΚΑΤΗΓΟΡΙΑ" sheetId="16" r:id="rId16"/>
    <sheet name="ΕΤΑΑ ΧΩΡΙΣ ΦΠΑ 2η ΚΑΤΗΓΟΡΙΑ" sheetId="17" r:id="rId17"/>
    <sheet name="ΕΤΑΑ ΧΩΡΙΣ ΦΠΑ 3η ΚΑΤΗΓΟΡΙΑ" sheetId="18" r:id="rId18"/>
    <sheet name="ΧΩΡΙΣ ΦΠΑ" sheetId="19" r:id="rId19"/>
    <sheet name="ΦΠΑ 24%" sheetId="20" r:id="rId2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20" l="1"/>
  <c r="D14" i="20"/>
  <c r="D11" i="20"/>
  <c r="D12" i="20" s="1"/>
  <c r="D13" i="20" s="1"/>
  <c r="J10" i="20"/>
  <c r="D4" i="20"/>
  <c r="D21" i="20" s="1"/>
  <c r="J3" i="20"/>
  <c r="J19" i="20" s="1"/>
  <c r="D3" i="20"/>
  <c r="D8" i="20" s="1"/>
  <c r="J20" i="19"/>
  <c r="D20" i="19"/>
  <c r="J18" i="19"/>
  <c r="D18" i="19"/>
  <c r="J13" i="19"/>
  <c r="D13" i="19"/>
  <c r="J11" i="19"/>
  <c r="J12" i="19" s="1"/>
  <c r="D11" i="19"/>
  <c r="D12" i="19" s="1"/>
  <c r="J10" i="19"/>
  <c r="D10" i="19"/>
  <c r="J9" i="19"/>
  <c r="D7" i="19"/>
  <c r="D8" i="19" s="1"/>
  <c r="D9" i="19" s="1"/>
  <c r="J4" i="19"/>
  <c r="D4" i="19"/>
  <c r="D9" i="20" l="1"/>
  <c r="D10" i="20" s="1"/>
  <c r="D15" i="20"/>
  <c r="D20" i="20" s="1"/>
  <c r="D22" i="20" s="1"/>
  <c r="J4" i="20"/>
  <c r="J21" i="20" s="1"/>
  <c r="J5" i="20"/>
  <c r="J11" i="20"/>
  <c r="J14" i="20"/>
  <c r="D5" i="20"/>
  <c r="D14" i="19"/>
  <c r="D19" i="19" s="1"/>
  <c r="D21" i="19" s="1"/>
  <c r="J14" i="19"/>
  <c r="J19" i="19" s="1"/>
  <c r="J21" i="19" s="1"/>
  <c r="J12" i="20" l="1"/>
  <c r="J13" i="20" s="1"/>
  <c r="D8" i="7"/>
  <c r="D5" i="7"/>
  <c r="J15" i="20" l="1"/>
  <c r="J20" i="20" s="1"/>
  <c r="J22" i="20" s="1"/>
  <c r="D19" i="6"/>
  <c r="D7" i="5"/>
  <c r="D20" i="5"/>
  <c r="D26" i="2" l="1"/>
  <c r="D17" i="2"/>
  <c r="D24" i="2" l="1"/>
  <c r="D5" i="2"/>
  <c r="D7" i="2" s="1"/>
  <c r="D14" i="2"/>
  <c r="D15" i="2" s="1"/>
  <c r="D16" i="2" s="1"/>
  <c r="D10" i="2"/>
  <c r="D11" i="2"/>
  <c r="D12" i="2" s="1"/>
  <c r="D13" i="2" s="1"/>
  <c r="D20" i="2" l="1"/>
  <c r="D25" i="2" s="1"/>
  <c r="D27" i="2" s="1"/>
  <c r="D3" i="18" l="1"/>
  <c r="D16" i="18" s="1"/>
  <c r="D25" i="17"/>
  <c r="D3" i="17"/>
  <c r="D17" i="17" s="1"/>
  <c r="D25" i="16"/>
  <c r="D17" i="16"/>
  <c r="D24" i="15"/>
  <c r="D16" i="15"/>
  <c r="D13" i="15"/>
  <c r="D14" i="15" s="1"/>
  <c r="D15" i="15" s="1"/>
  <c r="D10" i="15"/>
  <c r="D11" i="15" s="1"/>
  <c r="D12" i="15" s="1"/>
  <c r="D9" i="15"/>
  <c r="D5" i="15"/>
  <c r="D6" i="15" s="1"/>
  <c r="D3" i="15"/>
  <c r="D22" i="15" s="1"/>
  <c r="D22" i="14"/>
  <c r="D16" i="14"/>
  <c r="D13" i="14"/>
  <c r="D14" i="14" s="1"/>
  <c r="D15" i="14" s="1"/>
  <c r="D10" i="14"/>
  <c r="D11" i="14" s="1"/>
  <c r="D12" i="14" s="1"/>
  <c r="D9" i="14"/>
  <c r="D5" i="14"/>
  <c r="D4" i="14"/>
  <c r="D24" i="14" s="1"/>
  <c r="D3" i="14"/>
  <c r="D24" i="13"/>
  <c r="D3" i="13"/>
  <c r="D16" i="13" s="1"/>
  <c r="D22" i="12"/>
  <c r="D16" i="12"/>
  <c r="D13" i="12"/>
  <c r="D14" i="12" s="1"/>
  <c r="D15" i="12" s="1"/>
  <c r="D10" i="12"/>
  <c r="D11" i="12" s="1"/>
  <c r="D12" i="12" s="1"/>
  <c r="D9" i="12"/>
  <c r="D5" i="12"/>
  <c r="D4" i="12"/>
  <c r="D24" i="12" s="1"/>
  <c r="D3" i="12"/>
  <c r="D24" i="11"/>
  <c r="D3" i="11"/>
  <c r="D16" i="11" s="1"/>
  <c r="D3" i="10"/>
  <c r="D22" i="10" s="1"/>
  <c r="D3" i="9"/>
  <c r="D9" i="9" s="1"/>
  <c r="D23" i="8"/>
  <c r="D3" i="8"/>
  <c r="D16" i="8" s="1"/>
  <c r="B14" i="7"/>
  <c r="D9" i="7"/>
  <c r="D10" i="7" s="1"/>
  <c r="D6" i="7"/>
  <c r="D7" i="7" s="1"/>
  <c r="D4" i="7"/>
  <c r="D3" i="7"/>
  <c r="D5" i="10" l="1"/>
  <c r="D6" i="10" s="1"/>
  <c r="D9" i="10"/>
  <c r="D18" i="10" s="1"/>
  <c r="D23" i="10" s="1"/>
  <c r="D25" i="10" s="1"/>
  <c r="D10" i="10"/>
  <c r="D11" i="10" s="1"/>
  <c r="D12" i="10" s="1"/>
  <c r="D13" i="10"/>
  <c r="D14" i="10" s="1"/>
  <c r="D15" i="10" s="1"/>
  <c r="D16" i="10"/>
  <c r="D4" i="10"/>
  <c r="D24" i="10" s="1"/>
  <c r="D10" i="9"/>
  <c r="D11" i="9" s="1"/>
  <c r="D12" i="9" s="1"/>
  <c r="D17" i="9" s="1"/>
  <c r="D22" i="9" s="1"/>
  <c r="D24" i="9" s="1"/>
  <c r="D13" i="9"/>
  <c r="D14" i="9" s="1"/>
  <c r="D15" i="9" s="1"/>
  <c r="D16" i="9"/>
  <c r="D4" i="9"/>
  <c r="D23" i="9" s="1"/>
  <c r="D21" i="9"/>
  <c r="D5" i="9"/>
  <c r="D22" i="18"/>
  <c r="D4" i="18"/>
  <c r="D6" i="18" s="1"/>
  <c r="D13" i="18"/>
  <c r="D14" i="18" s="1"/>
  <c r="D15" i="18" s="1"/>
  <c r="D9" i="18"/>
  <c r="D10" i="18"/>
  <c r="D11" i="18" s="1"/>
  <c r="D12" i="18" s="1"/>
  <c r="D23" i="17"/>
  <c r="D5" i="17"/>
  <c r="D14" i="17"/>
  <c r="D15" i="17" s="1"/>
  <c r="D16" i="17" s="1"/>
  <c r="D7" i="17"/>
  <c r="D10" i="17"/>
  <c r="D11" i="17"/>
  <c r="D12" i="17" s="1"/>
  <c r="D13" i="17" s="1"/>
  <c r="D23" i="16"/>
  <c r="D5" i="16"/>
  <c r="D7" i="16" s="1"/>
  <c r="D14" i="16"/>
  <c r="D15" i="16" s="1"/>
  <c r="D16" i="16" s="1"/>
  <c r="D10" i="16"/>
  <c r="D11" i="16"/>
  <c r="D12" i="16" s="1"/>
  <c r="D13" i="16" s="1"/>
  <c r="D18" i="15"/>
  <c r="D23" i="15" s="1"/>
  <c r="D25" i="15" s="1"/>
  <c r="D18" i="14"/>
  <c r="D23" i="14" s="1"/>
  <c r="D25" i="14" s="1"/>
  <c r="D6" i="14"/>
  <c r="D22" i="13"/>
  <c r="D5" i="13"/>
  <c r="D13" i="13"/>
  <c r="D14" i="13" s="1"/>
  <c r="D15" i="13" s="1"/>
  <c r="D6" i="13"/>
  <c r="D9" i="13"/>
  <c r="D10" i="13"/>
  <c r="D11" i="13" s="1"/>
  <c r="D12" i="13" s="1"/>
  <c r="D18" i="12"/>
  <c r="D23" i="12" s="1"/>
  <c r="D25" i="12" s="1"/>
  <c r="D6" i="12"/>
  <c r="D22" i="11"/>
  <c r="D5" i="11"/>
  <c r="D13" i="11"/>
  <c r="D14" i="11" s="1"/>
  <c r="D15" i="11" s="1"/>
  <c r="D6" i="11"/>
  <c r="D9" i="11"/>
  <c r="D10" i="11"/>
  <c r="D11" i="11" s="1"/>
  <c r="D12" i="11" s="1"/>
  <c r="D21" i="8"/>
  <c r="D5" i="8"/>
  <c r="D6" i="8" s="1"/>
  <c r="D13" i="8"/>
  <c r="D14" i="8" s="1"/>
  <c r="D15" i="8" s="1"/>
  <c r="D9" i="8"/>
  <c r="D10" i="8"/>
  <c r="D11" i="8" s="1"/>
  <c r="D12" i="8" s="1"/>
  <c r="D11" i="7"/>
  <c r="D3" i="6"/>
  <c r="D9" i="6" s="1"/>
  <c r="D3" i="5"/>
  <c r="D17" i="5" s="1"/>
  <c r="D3" i="4"/>
  <c r="D17" i="4" s="1"/>
  <c r="D3" i="3"/>
  <c r="D5" i="3" s="1"/>
  <c r="D26" i="4"/>
  <c r="D24" i="1"/>
  <c r="D16" i="6" l="1"/>
  <c r="D6" i="9"/>
  <c r="D18" i="18"/>
  <c r="D23" i="18" s="1"/>
  <c r="D24" i="18" s="1"/>
  <c r="D19" i="17"/>
  <c r="D24" i="17" s="1"/>
  <c r="D26" i="17" s="1"/>
  <c r="D19" i="16"/>
  <c r="D24" i="16" s="1"/>
  <c r="D26" i="16" s="1"/>
  <c r="D18" i="13"/>
  <c r="D23" i="13" s="1"/>
  <c r="D25" i="13" s="1"/>
  <c r="D18" i="11"/>
  <c r="D23" i="11" s="1"/>
  <c r="D25" i="11" s="1"/>
  <c r="D17" i="8"/>
  <c r="D22" i="8" s="1"/>
  <c r="D24" i="8" s="1"/>
  <c r="D14" i="7"/>
  <c r="D15" i="7" s="1"/>
  <c r="D10" i="6"/>
  <c r="D11" i="6" s="1"/>
  <c r="D12" i="6" s="1"/>
  <c r="D23" i="6"/>
  <c r="D4" i="6"/>
  <c r="D6" i="6" s="1"/>
  <c r="D13" i="6"/>
  <c r="D14" i="6" s="1"/>
  <c r="D15" i="6" s="1"/>
  <c r="D4" i="5"/>
  <c r="D26" i="5" s="1"/>
  <c r="D24" i="5"/>
  <c r="D5" i="5"/>
  <c r="D14" i="5"/>
  <c r="D15" i="5" s="1"/>
  <c r="D16" i="5" s="1"/>
  <c r="D10" i="5"/>
  <c r="D11" i="5"/>
  <c r="D12" i="5" s="1"/>
  <c r="D13" i="5" s="1"/>
  <c r="D10" i="4"/>
  <c r="D11" i="4"/>
  <c r="D12" i="4" s="1"/>
  <c r="D13" i="4" s="1"/>
  <c r="D14" i="4"/>
  <c r="D15" i="4" s="1"/>
  <c r="D16" i="4" s="1"/>
  <c r="D5" i="4"/>
  <c r="D7" i="4" s="1"/>
  <c r="D11" i="3"/>
  <c r="D12" i="3" s="1"/>
  <c r="D13" i="3" s="1"/>
  <c r="D4" i="3"/>
  <c r="D26" i="3" s="1"/>
  <c r="D14" i="3"/>
  <c r="D15" i="3" s="1"/>
  <c r="D16" i="3" s="1"/>
  <c r="D17" i="3"/>
  <c r="D24" i="3"/>
  <c r="D10" i="3"/>
  <c r="D10" i="1"/>
  <c r="D11" i="1"/>
  <c r="D12" i="1" s="1"/>
  <c r="D13" i="1" s="1"/>
  <c r="D14" i="1"/>
  <c r="D15" i="1" s="1"/>
  <c r="D16" i="1" s="1"/>
  <c r="D5" i="1"/>
  <c r="D17" i="1"/>
  <c r="D24" i="4"/>
  <c r="D4" i="1"/>
  <c r="D25" i="5" l="1"/>
  <c r="D27" i="5" s="1"/>
  <c r="D7" i="1"/>
  <c r="D24" i="6"/>
  <c r="D25" i="6" s="1"/>
  <c r="D20" i="1"/>
  <c r="D25" i="1" s="1"/>
  <c r="D20" i="3"/>
  <c r="D25" i="3" s="1"/>
  <c r="D27" i="3" s="1"/>
  <c r="D7" i="3"/>
  <c r="D20" i="4"/>
  <c r="D25" i="4" s="1"/>
  <c r="D27" i="4" s="1"/>
  <c r="D26" i="1"/>
  <c r="D27" i="1" l="1"/>
</calcChain>
</file>

<file path=xl/sharedStrings.xml><?xml version="1.0" encoding="utf-8"?>
<sst xmlns="http://schemas.openxmlformats.org/spreadsheetml/2006/main" count="512" uniqueCount="48">
  <si>
    <t>ΚΟΣΤΟΣ ΓΙΑ ΤΟ ΕΡΓΟ ΠΕΡΙΛΑΜΒΑΝΕΙ ΦΠΑ ΚΑΙ ΕΦΚΑ ΕΡΓΟΔΟΤΗ</t>
  </si>
  <si>
    <t xml:space="preserve">ΚΑΘΑΡΗ ΑΜΟΙΒΗ </t>
  </si>
  <si>
    <t>ΦΠΑ</t>
  </si>
  <si>
    <t>ΕΠΙΒΕΒΑΙΩΣΗ ΣΥΝΟΛΙΚΟΥ ΚΟΣΤΟΥΣ</t>
  </si>
  <si>
    <t>ΚΡΑΤΗΣΕΙΣ ΕΡΓΑΖΟΜΕΝΟΥ</t>
  </si>
  <si>
    <t>ΕΦΚΑ</t>
  </si>
  <si>
    <t>ΕΑΑΔΗΣΥ</t>
  </si>
  <si>
    <t>ΧΑΡΤΟΣΗΜΟ ΕΑΑΔΗΣΥ</t>
  </si>
  <si>
    <t>ΟΓΑ ΧΑΡΤΟΣΗΜΟΥ ΕΑΑΔΗΣΥ</t>
  </si>
  <si>
    <t>ΑΕΠΠ</t>
  </si>
  <si>
    <t>ΧΑΡΤΟΣΗΜΟ ΑΕΠΠ</t>
  </si>
  <si>
    <t>ΟΓΑ ΧΑΡΤΟΣΗΜΟΥ ΑΕΠΠ</t>
  </si>
  <si>
    <t>ΠΑΡΑΚΡΑΤΗΣΗ ΦΟΡΟΥ ΕΙΣΟΔΗΜΑΤΟΣ</t>
  </si>
  <si>
    <t>ΚΛΑΔΟΣ ΠΡΟΝΟΙΑΣ (π. Ε.Τ.Ε.Α.Ε.Π.)</t>
  </si>
  <si>
    <t>1η ΚΑΤΗΓΟΡΙΑ</t>
  </si>
  <si>
    <t>ΣΥΝΟΛΟ ΚΡΑΤΗΣΕΩΝ</t>
  </si>
  <si>
    <t xml:space="preserve">ΠΟΣΟ ΚΑΤΑΘΕΣΗΣ </t>
  </si>
  <si>
    <t>ΚΑΘΑΡΗ ΑΜΟΙΒΗ</t>
  </si>
  <si>
    <r>
      <rPr>
        <sz val="11"/>
        <color indexed="10"/>
        <rFont val="Calibri"/>
        <family val="2"/>
        <charset val="161"/>
      </rPr>
      <t>ΜΕΙΟΝ</t>
    </r>
    <r>
      <rPr>
        <sz val="11"/>
        <color theme="1"/>
        <rFont val="Calibri"/>
        <family val="2"/>
        <charset val="161"/>
        <scheme val="minor"/>
      </rPr>
      <t xml:space="preserve">  ΚΡΑΤΗΣΕΙΣ</t>
    </r>
  </si>
  <si>
    <r>
      <rPr>
        <sz val="11"/>
        <color indexed="57"/>
        <rFont val="Calibri"/>
        <family val="2"/>
        <charset val="161"/>
      </rPr>
      <t>ΠΛΕΟΝ</t>
    </r>
    <r>
      <rPr>
        <sz val="11"/>
        <color indexed="50"/>
        <rFont val="Calibri"/>
        <family val="2"/>
        <charset val="161"/>
      </rPr>
      <t xml:space="preserve"> </t>
    </r>
    <r>
      <rPr>
        <sz val="11"/>
        <rFont val="Calibri"/>
        <family val="2"/>
        <charset val="161"/>
      </rPr>
      <t>ΦΠΑ</t>
    </r>
  </si>
  <si>
    <t>ΠΛΗΡΩΤΕΟ ΠΟΣΟ</t>
  </si>
  <si>
    <t>ΚΟΣΤΟΣ ΓΙΑ ΤΟ ΕΡΓΟ ΠΕΡΙΛΑΜΒΑΝΕΙ ΕΦΚΑ ΕΡΓΟΔΟΤΗ</t>
  </si>
  <si>
    <t>2η ΚΑΤΗΓΟΡΙΑ</t>
  </si>
  <si>
    <t>3η ΚΑΤΗΓΟΡΙΑ</t>
  </si>
  <si>
    <t>ΕΦΚΑ ΕΡΓΟΔΟΤΗ ΣΥΝΤΑΞΗ ΚΑΙ ΑΣΘΕΝΕΙΑ</t>
  </si>
  <si>
    <t xml:space="preserve">ΕΦΚΑ ΕΡΓΟΔΟΤΗ ΕΠΙΚΟΥΡΙΚΗ ΑΣΦΑΛΙΣΗ </t>
  </si>
  <si>
    <t xml:space="preserve">ΤΙΤΛΟΣ ΚΤΗΣΗΣ </t>
  </si>
  <si>
    <t xml:space="preserve">ΜΙΚΤΗ ΑΜΟΙΒΗ </t>
  </si>
  <si>
    <t>ΧΑΡΤΟΣΗΜΟ</t>
  </si>
  <si>
    <t>ΑΜΟΙΒΗ ΜΕΤΑ ΦΟΡΩΝ ΚΑΙ ΚΡΑΤΗΣΕΩΝ</t>
  </si>
  <si>
    <t>ΕΙΣΦΟΡΕΣ ΕΡΓΑΖΟΜΕΝΟΥ</t>
  </si>
  <si>
    <t>ΠΛΗΡΩΤΕΟ ΠΟΣΟ (ΠΟΣΟ ΚΑΤΑΘΕΣΗΣ)</t>
  </si>
  <si>
    <t>ΟΑΕΕ ΧΩΡΙΣ ΦΠΑ</t>
  </si>
  <si>
    <t xml:space="preserve">ΕΦΚΑ ΕΡΓΟΔΟΤΗ </t>
  </si>
  <si>
    <t xml:space="preserve">ΟΑΕΕ ΜΕ ΦΠΑ </t>
  </si>
  <si>
    <t>ΚΛΑΔΟΣ ΕΠΙΚΟΥΡΙΚΗΣ ΑΣΦΑΛΙΣΗΣ</t>
  </si>
  <si>
    <t>ΤΣΜΕΔΕ ΜΕ ΦΠΑ ΑΠΟ 28.01.2021</t>
  </si>
  <si>
    <t>ΤΣΜΕΔΕ ΧΩΡΙΣ ΦΠΑ ΑΠΌ 28.01.2021</t>
  </si>
  <si>
    <t>ΤΣΑΥ ΜΕ ΦΠΑ ΑΠΌ 16.10.2020</t>
  </si>
  <si>
    <t>ΤΣΑΥ ΧΩΡΙΣ ΦΠΑ ΑΠΌ 16.10.2020</t>
  </si>
  <si>
    <t>ΕΤΑΑ ΧΩΡΙΣ ΦΠΑ ΑΠΌ 28.01.2021</t>
  </si>
  <si>
    <t>**ΣΥΜΠΛΗΡΩΝΕΤΕ ΤΗΝ ΚΑΘΑΡΗ ΑΜΟΙΒΗ ΓΙΑ ΝΑ ΥΠΟΛΟΓΙΣΕΤΕ ΤΟ ΚΟΣΤΟΣ</t>
  </si>
  <si>
    <t>ΤΣΜΕΔΕ ΧΩΡΙΣ ΦΠΑ ΑΠΟ 28.01.2021</t>
  </si>
  <si>
    <t>ΧΩΡΙΣ ΦΠΑ</t>
  </si>
  <si>
    <t>ΣΥΝΟΛΙΚΟ ΚΟΣΤΟΣ</t>
  </si>
  <si>
    <t xml:space="preserve">ΦΠΑ 24% </t>
  </si>
  <si>
    <r>
      <t xml:space="preserve">ΠΡΟΣΟΧΗ! ΓΙΑ </t>
    </r>
    <r>
      <rPr>
        <b/>
        <u/>
        <sz val="11"/>
        <color theme="1"/>
        <rFont val="Calibri"/>
        <family val="2"/>
        <charset val="161"/>
        <scheme val="minor"/>
      </rPr>
      <t>ΤΠΥ ΚΑΘΑΡΗΣ ΑΞΙΑΣ ΚΑΤΩ ΤΩΝ 1.000 ΕΥΡΩ</t>
    </r>
    <r>
      <rPr>
        <b/>
        <sz val="11"/>
        <color theme="1"/>
        <rFont val="Calibri"/>
        <family val="2"/>
        <charset val="161"/>
        <scheme val="minor"/>
      </rPr>
      <t xml:space="preserve"> ΟΙ ΚΡΑΤΗΣΕΙΣ ΥΠΕΡ ΕΑΑΔΗΣΥ ΔΕΝ ΥΦΙΣΤΑΝΤΑΙ ΚΑΙ ΠΡΕΠΕΙ ΝΑ ΜΗΔΕΝΙΣΤΟΥΝ </t>
    </r>
  </si>
  <si>
    <r>
      <t xml:space="preserve">ΠΑΡΑΔΕΙΓΜΑ </t>
    </r>
    <r>
      <rPr>
        <b/>
        <u/>
        <sz val="11"/>
        <color theme="1"/>
        <rFont val="Calibri"/>
        <family val="2"/>
        <charset val="161"/>
        <scheme val="minor"/>
      </rPr>
      <t>ΤΠΥ ΚΑΘΑΡΗΣ ΑΞΙΑΣ</t>
    </r>
    <r>
      <rPr>
        <b/>
        <sz val="11"/>
        <color theme="1"/>
        <rFont val="Calibri"/>
        <family val="2"/>
        <charset val="161"/>
        <scheme val="minor"/>
      </rPr>
      <t xml:space="preserve"> ΚΑΤΩ ΤΩΝ 1.000 ΕΥΡΩ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</si>
</sst>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_ ;[Red]\-0.00\ "/>
  </numFmts>
  <fonts count="9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Calibri"/>
      <family val="2"/>
      <charset val="161"/>
    </font>
    <font>
      <sz val="11"/>
      <color indexed="10"/>
      <name val="Calibri"/>
      <family val="2"/>
      <charset val="161"/>
    </font>
    <font>
      <sz val="11"/>
      <color indexed="50"/>
      <name val="Calibri"/>
      <family val="2"/>
      <charset val="161"/>
    </font>
    <font>
      <sz val="11"/>
      <color indexed="57"/>
      <name val="Calibri"/>
      <family val="2"/>
      <charset val="161"/>
    </font>
    <font>
      <sz val="11"/>
      <name val="Calibri"/>
      <family val="2"/>
      <charset val="161"/>
    </font>
    <font>
      <b/>
      <sz val="11"/>
      <name val="Calibri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2" fontId="0" fillId="0" borderId="0" xfId="0" applyNumberFormat="1"/>
    <xf numFmtId="9" fontId="0" fillId="0" borderId="0" xfId="0" applyNumberFormat="1"/>
    <xf numFmtId="10" fontId="0" fillId="0" borderId="0" xfId="0" applyNumberFormat="1"/>
    <xf numFmtId="0" fontId="1" fillId="2" borderId="0" xfId="0" applyFont="1" applyFill="1"/>
    <xf numFmtId="2" fontId="1" fillId="2" borderId="0" xfId="0" applyNumberFormat="1" applyFont="1" applyFill="1"/>
    <xf numFmtId="0" fontId="1" fillId="0" borderId="0" xfId="0" applyFont="1"/>
    <xf numFmtId="2" fontId="0" fillId="0" borderId="0" xfId="0" applyNumberFormat="1" applyFill="1"/>
    <xf numFmtId="164" fontId="0" fillId="0" borderId="0" xfId="0" applyNumberFormat="1"/>
    <xf numFmtId="0" fontId="3" fillId="0" borderId="0" xfId="0" applyFont="1"/>
    <xf numFmtId="0" fontId="6" fillId="2" borderId="0" xfId="0" applyFont="1" applyFill="1"/>
    <xf numFmtId="2" fontId="6" fillId="2" borderId="0" xfId="0" applyNumberFormat="1" applyFont="1" applyFill="1"/>
    <xf numFmtId="0" fontId="0" fillId="0" borderId="0" xfId="0" applyFill="1"/>
    <xf numFmtId="9" fontId="0" fillId="0" borderId="0" xfId="0" applyNumberFormat="1" applyFill="1"/>
    <xf numFmtId="10" fontId="0" fillId="0" borderId="0" xfId="0" applyNumberFormat="1" applyFill="1"/>
    <xf numFmtId="0" fontId="1" fillId="3" borderId="0" xfId="0" applyFont="1" applyFill="1"/>
    <xf numFmtId="2" fontId="1" fillId="3" borderId="0" xfId="0" applyNumberFormat="1" applyFont="1" applyFill="1"/>
    <xf numFmtId="0" fontId="1" fillId="0" borderId="0" xfId="0" applyFont="1" applyFill="1"/>
    <xf numFmtId="164" fontId="0" fillId="0" borderId="0" xfId="0" applyNumberFormat="1" applyFill="1"/>
    <xf numFmtId="0" fontId="3" fillId="0" borderId="0" xfId="0" applyFont="1" applyFill="1"/>
    <xf numFmtId="0" fontId="6" fillId="3" borderId="0" xfId="0" applyFont="1" applyFill="1"/>
    <xf numFmtId="2" fontId="6" fillId="3" borderId="0" xfId="0" applyNumberFormat="1" applyFont="1" applyFill="1"/>
    <xf numFmtId="4" fontId="0" fillId="0" borderId="0" xfId="0" applyNumberFormat="1"/>
    <xf numFmtId="0" fontId="0" fillId="4" borderId="0" xfId="0" applyFill="1"/>
    <xf numFmtId="2" fontId="0" fillId="4" borderId="0" xfId="0" applyNumberFormat="1" applyFill="1"/>
    <xf numFmtId="0" fontId="7" fillId="4" borderId="0" xfId="0" applyFont="1" applyFill="1"/>
    <xf numFmtId="0" fontId="7" fillId="5" borderId="0" xfId="0" applyFont="1" applyFill="1"/>
    <xf numFmtId="10" fontId="7" fillId="5" borderId="0" xfId="0" applyNumberFormat="1" applyFont="1" applyFill="1"/>
    <xf numFmtId="2" fontId="7" fillId="5" borderId="0" xfId="0" applyNumberFormat="1" applyFont="1" applyFill="1"/>
    <xf numFmtId="0" fontId="7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0" borderId="0" xfId="0" applyFont="1"/>
    <xf numFmtId="2" fontId="0" fillId="0" borderId="0" xfId="0" applyNumberFormat="1" applyFont="1" applyFill="1"/>
    <xf numFmtId="0" fontId="1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9" sqref="D9"/>
    </sheetView>
  </sheetViews>
  <sheetFormatPr defaultRowHeight="15" x14ac:dyDescent="0.25"/>
  <cols>
    <col min="1" max="1" width="37.140625" bestFit="1" customWidth="1"/>
    <col min="2" max="2" width="7.140625" bestFit="1" customWidth="1"/>
  </cols>
  <sheetData>
    <row r="1" spans="1:4" x14ac:dyDescent="0.25">
      <c r="A1" s="33" t="s">
        <v>26</v>
      </c>
      <c r="B1" s="33"/>
      <c r="C1" s="33"/>
      <c r="D1" s="33"/>
    </row>
    <row r="2" spans="1:4" x14ac:dyDescent="0.25">
      <c r="A2" t="s">
        <v>27</v>
      </c>
      <c r="B2" s="2"/>
      <c r="D2" s="1">
        <v>3000</v>
      </c>
    </row>
    <row r="3" spans="1:4" x14ac:dyDescent="0.25">
      <c r="A3" t="s">
        <v>12</v>
      </c>
      <c r="B3" s="2">
        <v>0.2</v>
      </c>
      <c r="D3" s="1">
        <f>D2*B3</f>
        <v>600</v>
      </c>
    </row>
    <row r="4" spans="1:4" x14ac:dyDescent="0.25">
      <c r="A4" t="s">
        <v>28</v>
      </c>
      <c r="B4" s="3">
        <v>3.5999999999999997E-2</v>
      </c>
      <c r="D4" s="1">
        <f>D2*B4</f>
        <v>107.99999999999999</v>
      </c>
    </row>
    <row r="5" spans="1:4" x14ac:dyDescent="0.25">
      <c r="A5" t="s">
        <v>6</v>
      </c>
      <c r="B5" s="3">
        <v>6.9999999999999999E-4</v>
      </c>
      <c r="D5" s="1">
        <f>D2*B5</f>
        <v>2.1</v>
      </c>
    </row>
    <row r="6" spans="1:4" x14ac:dyDescent="0.25">
      <c r="A6" t="s">
        <v>7</v>
      </c>
      <c r="B6" s="3">
        <v>0.03</v>
      </c>
      <c r="D6" s="1">
        <f>D5*B6</f>
        <v>6.3E-2</v>
      </c>
    </row>
    <row r="7" spans="1:4" x14ac:dyDescent="0.25">
      <c r="A7" t="s">
        <v>8</v>
      </c>
      <c r="B7" s="3">
        <v>0.2</v>
      </c>
      <c r="D7" s="1">
        <f>D6*B7</f>
        <v>1.26E-2</v>
      </c>
    </row>
    <row r="8" spans="1:4" x14ac:dyDescent="0.25">
      <c r="A8" t="s">
        <v>9</v>
      </c>
      <c r="B8" s="3">
        <v>5.9999999999999995E-4</v>
      </c>
      <c r="D8" s="1">
        <f>D2*B8</f>
        <v>1.7999999999999998</v>
      </c>
    </row>
    <row r="9" spans="1:4" x14ac:dyDescent="0.25">
      <c r="A9" t="s">
        <v>10</v>
      </c>
      <c r="B9" s="3">
        <v>0.03</v>
      </c>
      <c r="D9" s="1">
        <f>D8*B9</f>
        <v>5.3999999999999992E-2</v>
      </c>
    </row>
    <row r="10" spans="1:4" x14ac:dyDescent="0.25">
      <c r="A10" t="s">
        <v>11</v>
      </c>
      <c r="B10" s="3">
        <v>0.2</v>
      </c>
      <c r="D10" s="1">
        <f>D9*B10</f>
        <v>1.0799999999999999E-2</v>
      </c>
    </row>
    <row r="11" spans="1:4" x14ac:dyDescent="0.25">
      <c r="A11" s="4" t="s">
        <v>29</v>
      </c>
      <c r="B11" s="4"/>
      <c r="C11" s="4"/>
      <c r="D11" s="5">
        <f>D2-D3-D4-D5-D6-D7-D8-D9-D10</f>
        <v>2287.9595999999997</v>
      </c>
    </row>
    <row r="13" spans="1:4" x14ac:dyDescent="0.25">
      <c r="A13" s="6" t="s">
        <v>30</v>
      </c>
    </row>
    <row r="14" spans="1:4" x14ac:dyDescent="0.25">
      <c r="A14" t="s">
        <v>5</v>
      </c>
      <c r="B14" s="3">
        <f>13.33%+6.95%</f>
        <v>0.20280000000000001</v>
      </c>
      <c r="D14" s="1">
        <f>D11*B14</f>
        <v>463.99820687999994</v>
      </c>
    </row>
    <row r="15" spans="1:4" x14ac:dyDescent="0.25">
      <c r="A15" s="10" t="s">
        <v>31</v>
      </c>
      <c r="B15" s="4"/>
      <c r="C15" s="4"/>
      <c r="D15" s="5">
        <f>D11-D14</f>
        <v>1823.9613931199997</v>
      </c>
    </row>
  </sheetData>
  <mergeCells count="1">
    <mergeCell ref="A1:D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H19" sqref="H19"/>
    </sheetView>
  </sheetViews>
  <sheetFormatPr defaultRowHeight="15" x14ac:dyDescent="0.25"/>
  <cols>
    <col min="1" max="1" width="57.7109375" bestFit="1" customWidth="1"/>
    <col min="2" max="2" width="13.7109375" bestFit="1" customWidth="1"/>
    <col min="4" max="4" width="7.7109375" bestFit="1" customWidth="1"/>
  </cols>
  <sheetData>
    <row r="1" spans="1:4" x14ac:dyDescent="0.25">
      <c r="A1" s="33" t="s">
        <v>38</v>
      </c>
      <c r="B1" s="33"/>
      <c r="C1" s="33"/>
      <c r="D1" s="33"/>
    </row>
    <row r="2" spans="1:4" x14ac:dyDescent="0.25">
      <c r="A2" t="s">
        <v>0</v>
      </c>
      <c r="D2">
        <v>637.5</v>
      </c>
    </row>
    <row r="3" spans="1:4" x14ac:dyDescent="0.25">
      <c r="A3" t="s">
        <v>1</v>
      </c>
      <c r="B3">
        <v>0.70482097547222999</v>
      </c>
      <c r="D3" s="1">
        <f>D2*B3</f>
        <v>449.32337186354664</v>
      </c>
    </row>
    <row r="4" spans="1:4" x14ac:dyDescent="0.25">
      <c r="A4" t="s">
        <v>2</v>
      </c>
      <c r="B4" s="2">
        <v>0.24</v>
      </c>
      <c r="D4" s="1">
        <f>D3*24%</f>
        <v>107.83760924725119</v>
      </c>
    </row>
    <row r="5" spans="1:4" x14ac:dyDescent="0.25">
      <c r="A5" t="s">
        <v>33</v>
      </c>
      <c r="B5" s="3">
        <v>0.17879999999999999</v>
      </c>
      <c r="D5" s="1">
        <f>D3*B5</f>
        <v>80.339018889202137</v>
      </c>
    </row>
    <row r="6" spans="1:4" x14ac:dyDescent="0.25">
      <c r="A6" s="4" t="s">
        <v>3</v>
      </c>
      <c r="B6" s="4"/>
      <c r="C6" s="4"/>
      <c r="D6" s="5">
        <f>SUM(D3:D5)</f>
        <v>637.5</v>
      </c>
    </row>
    <row r="8" spans="1:4" x14ac:dyDescent="0.25">
      <c r="A8" s="6" t="s">
        <v>4</v>
      </c>
    </row>
    <row r="9" spans="1:4" x14ac:dyDescent="0.25">
      <c r="A9" t="s">
        <v>5</v>
      </c>
      <c r="B9" s="3">
        <v>9.2200000000000004E-2</v>
      </c>
      <c r="D9" s="1">
        <f>D3*B9</f>
        <v>41.427614885819004</v>
      </c>
    </row>
    <row r="10" spans="1:4" x14ac:dyDescent="0.25">
      <c r="A10" t="s">
        <v>6</v>
      </c>
      <c r="B10" s="3">
        <v>6.9999999999999999E-4</v>
      </c>
      <c r="D10" s="7">
        <f>D3*B10</f>
        <v>0.31452636030448267</v>
      </c>
    </row>
    <row r="11" spans="1:4" x14ac:dyDescent="0.25">
      <c r="A11" t="s">
        <v>7</v>
      </c>
      <c r="B11" s="3">
        <v>0.03</v>
      </c>
      <c r="D11" s="7">
        <f>D10*B11-0.01</f>
        <v>-5.6420919086552085E-4</v>
      </c>
    </row>
    <row r="12" spans="1:4" x14ac:dyDescent="0.25">
      <c r="A12" t="s">
        <v>8</v>
      </c>
      <c r="B12" s="3">
        <v>0.2</v>
      </c>
      <c r="D12" s="7">
        <f>D11*B12</f>
        <v>-1.1284183817310418E-4</v>
      </c>
    </row>
    <row r="13" spans="1:4" x14ac:dyDescent="0.25">
      <c r="A13" t="s">
        <v>9</v>
      </c>
      <c r="B13" s="3">
        <v>5.9999999999999995E-4</v>
      </c>
      <c r="D13" s="7">
        <f>D3*B13</f>
        <v>0.26959402311812797</v>
      </c>
    </row>
    <row r="14" spans="1:4" x14ac:dyDescent="0.25">
      <c r="A14" t="s">
        <v>10</v>
      </c>
      <c r="B14" s="3">
        <v>0.03</v>
      </c>
      <c r="D14" s="1">
        <f>D13*B14-0.01</f>
        <v>-1.9121793064561608E-3</v>
      </c>
    </row>
    <row r="15" spans="1:4" x14ac:dyDescent="0.25">
      <c r="A15" t="s">
        <v>11</v>
      </c>
      <c r="B15" s="3">
        <v>0.2</v>
      </c>
      <c r="D15" s="1">
        <f>D14*B15</f>
        <v>-3.8243586129123216E-4</v>
      </c>
    </row>
    <row r="16" spans="1:4" x14ac:dyDescent="0.25">
      <c r="A16" t="s">
        <v>12</v>
      </c>
      <c r="B16" s="2">
        <v>0.2</v>
      </c>
      <c r="D16" s="1">
        <f>D3*B16</f>
        <v>89.864674372709331</v>
      </c>
    </row>
    <row r="17" spans="1:4" x14ac:dyDescent="0.25">
      <c r="A17" t="s">
        <v>13</v>
      </c>
      <c r="B17" s="2" t="s">
        <v>14</v>
      </c>
      <c r="D17" s="1">
        <v>26</v>
      </c>
    </row>
    <row r="18" spans="1:4" x14ac:dyDescent="0.25">
      <c r="A18" s="4" t="s">
        <v>15</v>
      </c>
      <c r="B18" s="4"/>
      <c r="C18" s="4"/>
      <c r="D18" s="5">
        <f>SUM(D9:D17)</f>
        <v>157.87343797575417</v>
      </c>
    </row>
    <row r="21" spans="1:4" x14ac:dyDescent="0.25">
      <c r="A21" s="6" t="s">
        <v>16</v>
      </c>
    </row>
    <row r="22" spans="1:4" x14ac:dyDescent="0.25">
      <c r="A22" t="s">
        <v>17</v>
      </c>
      <c r="D22" s="1">
        <f>D3</f>
        <v>449.32337186354664</v>
      </c>
    </row>
    <row r="23" spans="1:4" x14ac:dyDescent="0.25">
      <c r="A23" t="s">
        <v>18</v>
      </c>
      <c r="D23" s="8">
        <f>-D18</f>
        <v>-157.87343797575417</v>
      </c>
    </row>
    <row r="24" spans="1:4" x14ac:dyDescent="0.25">
      <c r="A24" s="9" t="s">
        <v>19</v>
      </c>
      <c r="D24" s="1">
        <f>D4</f>
        <v>107.83760924725119</v>
      </c>
    </row>
    <row r="25" spans="1:4" x14ac:dyDescent="0.25">
      <c r="A25" s="10" t="s">
        <v>20</v>
      </c>
      <c r="B25" s="10"/>
      <c r="C25" s="10"/>
      <c r="D25" s="11">
        <f>SUM(D22:D24)</f>
        <v>399.28754313504362</v>
      </c>
    </row>
    <row r="27" spans="1:4" x14ac:dyDescent="0.25">
      <c r="D27" s="1"/>
    </row>
  </sheetData>
  <mergeCells count="1">
    <mergeCell ref="A1:D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sqref="A1:D1"/>
    </sheetView>
  </sheetViews>
  <sheetFormatPr defaultRowHeight="15" x14ac:dyDescent="0.25"/>
  <cols>
    <col min="1" max="1" width="49.42578125" bestFit="1" customWidth="1"/>
    <col min="2" max="2" width="13.7109375" bestFit="1" customWidth="1"/>
    <col min="4" max="4" width="7.7109375" bestFit="1" customWidth="1"/>
  </cols>
  <sheetData>
    <row r="1" spans="1:4" x14ac:dyDescent="0.25">
      <c r="A1" s="33" t="s">
        <v>39</v>
      </c>
      <c r="B1" s="33"/>
      <c r="C1" s="33"/>
      <c r="D1" s="33"/>
    </row>
    <row r="2" spans="1:4" x14ac:dyDescent="0.25">
      <c r="A2" t="s">
        <v>21</v>
      </c>
      <c r="D2">
        <v>637.5</v>
      </c>
    </row>
    <row r="3" spans="1:4" x14ac:dyDescent="0.25">
      <c r="A3" t="s">
        <v>1</v>
      </c>
      <c r="B3">
        <v>0.84832032575500504</v>
      </c>
      <c r="D3" s="1">
        <f>D2*B3</f>
        <v>540.80420766881571</v>
      </c>
    </row>
    <row r="4" spans="1:4" x14ac:dyDescent="0.25">
      <c r="A4" t="s">
        <v>2</v>
      </c>
      <c r="B4" s="2">
        <v>0.24</v>
      </c>
      <c r="D4" s="1">
        <v>0</v>
      </c>
    </row>
    <row r="5" spans="1:4" x14ac:dyDescent="0.25">
      <c r="A5" t="s">
        <v>33</v>
      </c>
      <c r="B5" s="3">
        <v>0.17879999999999999</v>
      </c>
      <c r="D5" s="1">
        <f>D3*B5</f>
        <v>96.695792331184236</v>
      </c>
    </row>
    <row r="6" spans="1:4" x14ac:dyDescent="0.25">
      <c r="A6" s="4" t="s">
        <v>3</v>
      </c>
      <c r="B6" s="4"/>
      <c r="C6" s="4"/>
      <c r="D6" s="5">
        <f>SUM(D3:D5)</f>
        <v>637.5</v>
      </c>
    </row>
    <row r="8" spans="1:4" x14ac:dyDescent="0.25">
      <c r="A8" s="6" t="s">
        <v>4</v>
      </c>
    </row>
    <row r="9" spans="1:4" x14ac:dyDescent="0.25">
      <c r="A9" t="s">
        <v>5</v>
      </c>
      <c r="B9" s="3">
        <v>9.2200000000000004E-2</v>
      </c>
      <c r="D9" s="1">
        <f>D3*B9</f>
        <v>49.862147947064813</v>
      </c>
    </row>
    <row r="10" spans="1:4" x14ac:dyDescent="0.25">
      <c r="A10" t="s">
        <v>6</v>
      </c>
      <c r="B10" s="3">
        <v>6.9999999999999999E-4</v>
      </c>
      <c r="D10" s="7">
        <f>D3*B10</f>
        <v>0.37856294536817098</v>
      </c>
    </row>
    <row r="11" spans="1:4" x14ac:dyDescent="0.25">
      <c r="A11" t="s">
        <v>7</v>
      </c>
      <c r="B11" s="3">
        <v>0.03</v>
      </c>
      <c r="D11" s="7">
        <f>D10*B11-0.01</f>
        <v>1.3568883610451284E-3</v>
      </c>
    </row>
    <row r="12" spans="1:4" x14ac:dyDescent="0.25">
      <c r="A12" t="s">
        <v>8</v>
      </c>
      <c r="B12" s="3">
        <v>0.2</v>
      </c>
      <c r="D12" s="7">
        <f>D11*B12</f>
        <v>2.7137767220902569E-4</v>
      </c>
    </row>
    <row r="13" spans="1:4" x14ac:dyDescent="0.25">
      <c r="A13" t="s">
        <v>9</v>
      </c>
      <c r="B13" s="3">
        <v>5.9999999999999995E-4</v>
      </c>
      <c r="D13" s="7">
        <f>D3*B13</f>
        <v>0.3244825246012894</v>
      </c>
    </row>
    <row r="14" spans="1:4" x14ac:dyDescent="0.25">
      <c r="A14" t="s">
        <v>10</v>
      </c>
      <c r="B14" s="3">
        <v>0.03</v>
      </c>
      <c r="D14" s="1">
        <f>D13*B14-0.01</f>
        <v>-2.6552426196131858E-4</v>
      </c>
    </row>
    <row r="15" spans="1:4" x14ac:dyDescent="0.25">
      <c r="A15" t="s">
        <v>11</v>
      </c>
      <c r="B15" s="3">
        <v>0.2</v>
      </c>
      <c r="D15" s="1">
        <f>D14*B15</f>
        <v>-5.3104852392263718E-5</v>
      </c>
    </row>
    <row r="16" spans="1:4" x14ac:dyDescent="0.25">
      <c r="A16" t="s">
        <v>12</v>
      </c>
      <c r="B16" s="2">
        <v>0.2</v>
      </c>
      <c r="D16" s="1">
        <f>D3*B16</f>
        <v>108.16084153376315</v>
      </c>
    </row>
    <row r="17" spans="1:4" x14ac:dyDescent="0.25">
      <c r="A17" t="s">
        <v>13</v>
      </c>
      <c r="B17" s="2" t="s">
        <v>14</v>
      </c>
      <c r="D17" s="1">
        <v>26</v>
      </c>
    </row>
    <row r="18" spans="1:4" x14ac:dyDescent="0.25">
      <c r="A18" s="4" t="s">
        <v>15</v>
      </c>
      <c r="B18" s="4"/>
      <c r="C18" s="4"/>
      <c r="D18" s="5">
        <f>SUM(D9:D17)</f>
        <v>184.72734458771632</v>
      </c>
    </row>
    <row r="21" spans="1:4" x14ac:dyDescent="0.25">
      <c r="A21" s="6" t="s">
        <v>16</v>
      </c>
    </row>
    <row r="22" spans="1:4" x14ac:dyDescent="0.25">
      <c r="A22" t="s">
        <v>17</v>
      </c>
      <c r="D22" s="1">
        <f>D3</f>
        <v>540.80420766881571</v>
      </c>
    </row>
    <row r="23" spans="1:4" x14ac:dyDescent="0.25">
      <c r="A23" t="s">
        <v>18</v>
      </c>
      <c r="D23" s="8">
        <f>-D18</f>
        <v>-184.72734458771632</v>
      </c>
    </row>
    <row r="24" spans="1:4" x14ac:dyDescent="0.25">
      <c r="A24" s="9" t="s">
        <v>19</v>
      </c>
      <c r="D24" s="1">
        <f>D4</f>
        <v>0</v>
      </c>
    </row>
    <row r="25" spans="1:4" x14ac:dyDescent="0.25">
      <c r="A25" s="10" t="s">
        <v>20</v>
      </c>
      <c r="B25" s="10"/>
      <c r="C25" s="10"/>
      <c r="D25" s="11">
        <f>SUM(D22:D24)</f>
        <v>356.07686308109942</v>
      </c>
    </row>
  </sheetData>
  <mergeCells count="1">
    <mergeCell ref="A1:D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E24" sqref="E24"/>
    </sheetView>
  </sheetViews>
  <sheetFormatPr defaultRowHeight="15" x14ac:dyDescent="0.25"/>
  <cols>
    <col min="1" max="1" width="57.7109375" bestFit="1" customWidth="1"/>
    <col min="2" max="2" width="13.7109375" bestFit="1" customWidth="1"/>
  </cols>
  <sheetData>
    <row r="1" spans="1:4" x14ac:dyDescent="0.25">
      <c r="A1" s="33" t="s">
        <v>38</v>
      </c>
      <c r="B1" s="33"/>
      <c r="C1" s="33"/>
      <c r="D1" s="33"/>
    </row>
    <row r="2" spans="1:4" x14ac:dyDescent="0.25">
      <c r="A2" t="s">
        <v>0</v>
      </c>
      <c r="D2">
        <v>1000</v>
      </c>
    </row>
    <row r="3" spans="1:4" x14ac:dyDescent="0.25">
      <c r="A3" t="s">
        <v>1</v>
      </c>
      <c r="B3">
        <v>0.70482097547222999</v>
      </c>
      <c r="D3" s="1">
        <f>D2*B3</f>
        <v>704.82097547222997</v>
      </c>
    </row>
    <row r="4" spans="1:4" x14ac:dyDescent="0.25">
      <c r="A4" t="s">
        <v>2</v>
      </c>
      <c r="B4" s="2">
        <v>0.24</v>
      </c>
      <c r="D4" s="1">
        <f>D3*24%</f>
        <v>169.15703411333519</v>
      </c>
    </row>
    <row r="5" spans="1:4" x14ac:dyDescent="0.25">
      <c r="A5" t="s">
        <v>33</v>
      </c>
      <c r="B5" s="3">
        <v>0.17879999999999999</v>
      </c>
      <c r="D5" s="1">
        <f>D3*B5</f>
        <v>126.02199041443471</v>
      </c>
    </row>
    <row r="6" spans="1:4" x14ac:dyDescent="0.25">
      <c r="A6" s="4" t="s">
        <v>3</v>
      </c>
      <c r="B6" s="4"/>
      <c r="C6" s="4"/>
      <c r="D6" s="5">
        <f>SUM(D3:D5)</f>
        <v>999.99999999999989</v>
      </c>
    </row>
    <row r="8" spans="1:4" x14ac:dyDescent="0.25">
      <c r="A8" s="6" t="s">
        <v>4</v>
      </c>
    </row>
    <row r="9" spans="1:4" x14ac:dyDescent="0.25">
      <c r="A9" t="s">
        <v>5</v>
      </c>
      <c r="B9" s="3">
        <v>9.2200000000000004E-2</v>
      </c>
      <c r="D9" s="1">
        <f>D3*B9</f>
        <v>64.9844939385396</v>
      </c>
    </row>
    <row r="10" spans="1:4" x14ac:dyDescent="0.25">
      <c r="A10" t="s">
        <v>6</v>
      </c>
      <c r="B10" s="3">
        <v>6.9999999999999999E-4</v>
      </c>
      <c r="D10" s="7">
        <f>D3*B10</f>
        <v>0.49337468283056096</v>
      </c>
    </row>
    <row r="11" spans="1:4" x14ac:dyDescent="0.25">
      <c r="A11" t="s">
        <v>7</v>
      </c>
      <c r="B11" s="3">
        <v>0.03</v>
      </c>
      <c r="D11" s="7">
        <f>D10*B11-0.01</f>
        <v>4.8012404849168289E-3</v>
      </c>
    </row>
    <row r="12" spans="1:4" x14ac:dyDescent="0.25">
      <c r="A12" t="s">
        <v>8</v>
      </c>
      <c r="B12" s="3">
        <v>0.2</v>
      </c>
      <c r="D12" s="7">
        <f>D11*B12</f>
        <v>9.6024809698336581E-4</v>
      </c>
    </row>
    <row r="13" spans="1:4" x14ac:dyDescent="0.25">
      <c r="A13" t="s">
        <v>9</v>
      </c>
      <c r="B13" s="3">
        <v>5.9999999999999995E-4</v>
      </c>
      <c r="D13" s="7">
        <f>D3*B13</f>
        <v>0.42289258528333795</v>
      </c>
    </row>
    <row r="14" spans="1:4" x14ac:dyDescent="0.25">
      <c r="A14" t="s">
        <v>10</v>
      </c>
      <c r="B14" s="3">
        <v>0.03</v>
      </c>
      <c r="D14" s="1">
        <f>D13*B14-0.01</f>
        <v>2.6867775585001381E-3</v>
      </c>
    </row>
    <row r="15" spans="1:4" x14ac:dyDescent="0.25">
      <c r="A15" t="s">
        <v>11</v>
      </c>
      <c r="B15" s="3">
        <v>0.2</v>
      </c>
      <c r="D15" s="1">
        <f>D14*B15</f>
        <v>5.3735551170002761E-4</v>
      </c>
    </row>
    <row r="16" spans="1:4" x14ac:dyDescent="0.25">
      <c r="A16" t="s">
        <v>12</v>
      </c>
      <c r="B16" s="2">
        <v>0.2</v>
      </c>
      <c r="D16" s="1">
        <f>D3*B16</f>
        <v>140.96419509444601</v>
      </c>
    </row>
    <row r="17" spans="1:4" x14ac:dyDescent="0.25">
      <c r="A17" t="s">
        <v>13</v>
      </c>
      <c r="B17" s="2" t="s">
        <v>22</v>
      </c>
      <c r="D17" s="1">
        <v>31</v>
      </c>
    </row>
    <row r="18" spans="1:4" x14ac:dyDescent="0.25">
      <c r="A18" s="4" t="s">
        <v>15</v>
      </c>
      <c r="B18" s="4"/>
      <c r="C18" s="4"/>
      <c r="D18" s="5">
        <f>SUM(D9:D17)</f>
        <v>237.87394192275161</v>
      </c>
    </row>
    <row r="21" spans="1:4" x14ac:dyDescent="0.25">
      <c r="A21" s="6" t="s">
        <v>16</v>
      </c>
    </row>
    <row r="22" spans="1:4" x14ac:dyDescent="0.25">
      <c r="A22" t="s">
        <v>17</v>
      </c>
      <c r="D22" s="1">
        <f>D3</f>
        <v>704.82097547222997</v>
      </c>
    </row>
    <row r="23" spans="1:4" x14ac:dyDescent="0.25">
      <c r="A23" t="s">
        <v>18</v>
      </c>
      <c r="D23" s="8">
        <f>-D18</f>
        <v>-237.87394192275161</v>
      </c>
    </row>
    <row r="24" spans="1:4" x14ac:dyDescent="0.25">
      <c r="A24" s="9" t="s">
        <v>19</v>
      </c>
      <c r="D24" s="1">
        <f>D4</f>
        <v>169.15703411333519</v>
      </c>
    </row>
    <row r="25" spans="1:4" x14ac:dyDescent="0.25">
      <c r="A25" s="10" t="s">
        <v>20</v>
      </c>
      <c r="B25" s="10"/>
      <c r="C25" s="10"/>
      <c r="D25" s="11">
        <f>SUM(D22:D24)</f>
        <v>636.10406766281358</v>
      </c>
    </row>
  </sheetData>
  <mergeCells count="1">
    <mergeCell ref="A1:D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A2" sqref="A2"/>
    </sheetView>
  </sheetViews>
  <sheetFormatPr defaultRowHeight="15" x14ac:dyDescent="0.25"/>
  <cols>
    <col min="1" max="1" width="49.42578125" bestFit="1" customWidth="1"/>
    <col min="2" max="2" width="13.7109375" bestFit="1" customWidth="1"/>
  </cols>
  <sheetData>
    <row r="1" spans="1:4" x14ac:dyDescent="0.25">
      <c r="A1" s="33" t="s">
        <v>39</v>
      </c>
      <c r="B1" s="33"/>
      <c r="C1" s="33"/>
      <c r="D1" s="33"/>
    </row>
    <row r="2" spans="1:4" x14ac:dyDescent="0.25">
      <c r="A2" t="s">
        <v>21</v>
      </c>
      <c r="D2">
        <v>1000</v>
      </c>
    </row>
    <row r="3" spans="1:4" x14ac:dyDescent="0.25">
      <c r="A3" t="s">
        <v>1</v>
      </c>
      <c r="B3">
        <v>0.84832032575500504</v>
      </c>
      <c r="D3" s="1">
        <f>D2*B3</f>
        <v>848.320325755005</v>
      </c>
    </row>
    <row r="4" spans="1:4" x14ac:dyDescent="0.25">
      <c r="A4" t="s">
        <v>2</v>
      </c>
      <c r="B4" s="2">
        <v>0.24</v>
      </c>
      <c r="D4" s="1">
        <v>0</v>
      </c>
    </row>
    <row r="5" spans="1:4" x14ac:dyDescent="0.25">
      <c r="A5" t="s">
        <v>33</v>
      </c>
      <c r="B5" s="3">
        <v>0.17879999999999999</v>
      </c>
      <c r="D5" s="1">
        <f>D3*B5</f>
        <v>151.67967424499489</v>
      </c>
    </row>
    <row r="6" spans="1:4" x14ac:dyDescent="0.25">
      <c r="A6" s="4" t="s">
        <v>3</v>
      </c>
      <c r="B6" s="4"/>
      <c r="C6" s="4"/>
      <c r="D6" s="5">
        <f>SUM(D3:D5)</f>
        <v>999.99999999999989</v>
      </c>
    </row>
    <row r="8" spans="1:4" x14ac:dyDescent="0.25">
      <c r="A8" s="6" t="s">
        <v>4</v>
      </c>
    </row>
    <row r="9" spans="1:4" x14ac:dyDescent="0.25">
      <c r="A9" t="s">
        <v>5</v>
      </c>
      <c r="B9" s="3">
        <v>9.2200000000000004E-2</v>
      </c>
      <c r="D9" s="1">
        <f>D3*B9</f>
        <v>78.215134034611467</v>
      </c>
    </row>
    <row r="10" spans="1:4" x14ac:dyDescent="0.25">
      <c r="A10" t="s">
        <v>6</v>
      </c>
      <c r="B10" s="3">
        <v>6.9999999999999999E-4</v>
      </c>
      <c r="D10" s="7">
        <f>D3*B10</f>
        <v>0.59382422802850354</v>
      </c>
    </row>
    <row r="11" spans="1:4" x14ac:dyDescent="0.25">
      <c r="A11" t="s">
        <v>7</v>
      </c>
      <c r="B11" s="3">
        <v>0.03</v>
      </c>
      <c r="D11" s="7">
        <f>D10*B11-0.01</f>
        <v>7.814726840855107E-3</v>
      </c>
    </row>
    <row r="12" spans="1:4" x14ac:dyDescent="0.25">
      <c r="A12" t="s">
        <v>8</v>
      </c>
      <c r="B12" s="3">
        <v>0.2</v>
      </c>
      <c r="D12" s="7">
        <f>D11*B12</f>
        <v>1.5629453681710215E-3</v>
      </c>
    </row>
    <row r="13" spans="1:4" x14ac:dyDescent="0.25">
      <c r="A13" t="s">
        <v>9</v>
      </c>
      <c r="B13" s="3">
        <v>5.9999999999999995E-4</v>
      </c>
      <c r="D13" s="7">
        <f>D3*B13</f>
        <v>0.508992195453003</v>
      </c>
    </row>
    <row r="14" spans="1:4" x14ac:dyDescent="0.25">
      <c r="A14" t="s">
        <v>10</v>
      </c>
      <c r="B14" s="3">
        <v>0.03</v>
      </c>
      <c r="D14" s="1">
        <f>D13*B14-0.01</f>
        <v>5.2697658635900892E-3</v>
      </c>
    </row>
    <row r="15" spans="1:4" x14ac:dyDescent="0.25">
      <c r="A15" t="s">
        <v>11</v>
      </c>
      <c r="B15" s="3">
        <v>0.2</v>
      </c>
      <c r="D15" s="1">
        <f>D14*B15</f>
        <v>1.0539531727180179E-3</v>
      </c>
    </row>
    <row r="16" spans="1:4" x14ac:dyDescent="0.25">
      <c r="A16" t="s">
        <v>12</v>
      </c>
      <c r="B16" s="2">
        <v>0.2</v>
      </c>
      <c r="D16" s="1">
        <f>D3*B16</f>
        <v>169.66406515100101</v>
      </c>
    </row>
    <row r="17" spans="1:4" x14ac:dyDescent="0.25">
      <c r="A17" t="s">
        <v>13</v>
      </c>
      <c r="B17" s="2" t="s">
        <v>22</v>
      </c>
      <c r="D17" s="1">
        <v>31</v>
      </c>
    </row>
    <row r="18" spans="1:4" x14ac:dyDescent="0.25">
      <c r="A18" s="4" t="s">
        <v>15</v>
      </c>
      <c r="B18" s="4"/>
      <c r="C18" s="4"/>
      <c r="D18" s="5">
        <f>SUM(D9:D17)</f>
        <v>279.99771700033932</v>
      </c>
    </row>
    <row r="21" spans="1:4" x14ac:dyDescent="0.25">
      <c r="A21" s="6" t="s">
        <v>16</v>
      </c>
    </row>
    <row r="22" spans="1:4" x14ac:dyDescent="0.25">
      <c r="A22" t="s">
        <v>17</v>
      </c>
      <c r="D22" s="1">
        <f>D3</f>
        <v>848.320325755005</v>
      </c>
    </row>
    <row r="23" spans="1:4" x14ac:dyDescent="0.25">
      <c r="A23" t="s">
        <v>18</v>
      </c>
      <c r="D23" s="8">
        <f>-D18</f>
        <v>-279.99771700033932</v>
      </c>
    </row>
    <row r="24" spans="1:4" x14ac:dyDescent="0.25">
      <c r="A24" s="9" t="s">
        <v>19</v>
      </c>
      <c r="D24" s="1">
        <f>D4</f>
        <v>0</v>
      </c>
    </row>
    <row r="25" spans="1:4" x14ac:dyDescent="0.25">
      <c r="A25" s="10" t="s">
        <v>20</v>
      </c>
      <c r="B25" s="10"/>
      <c r="C25" s="10"/>
      <c r="D25" s="11">
        <f>SUM(D22:D24)</f>
        <v>568.32260875466568</v>
      </c>
    </row>
  </sheetData>
  <mergeCells count="1">
    <mergeCell ref="A1:D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D21" sqref="D21"/>
    </sheetView>
  </sheetViews>
  <sheetFormatPr defaultRowHeight="15" x14ac:dyDescent="0.25"/>
  <cols>
    <col min="1" max="1" width="57.7109375" bestFit="1" customWidth="1"/>
    <col min="2" max="2" width="13.7109375" bestFit="1" customWidth="1"/>
  </cols>
  <sheetData>
    <row r="1" spans="1:4" x14ac:dyDescent="0.25">
      <c r="A1" s="33" t="s">
        <v>38</v>
      </c>
      <c r="B1" s="33"/>
      <c r="C1" s="33"/>
      <c r="D1" s="33"/>
    </row>
    <row r="2" spans="1:4" x14ac:dyDescent="0.25">
      <c r="A2" t="s">
        <v>0</v>
      </c>
      <c r="D2">
        <v>1000</v>
      </c>
    </row>
    <row r="3" spans="1:4" x14ac:dyDescent="0.25">
      <c r="A3" t="s">
        <v>1</v>
      </c>
      <c r="B3">
        <v>0.70482097547222999</v>
      </c>
      <c r="D3" s="1">
        <f>D2*B3</f>
        <v>704.82097547222997</v>
      </c>
    </row>
    <row r="4" spans="1:4" x14ac:dyDescent="0.25">
      <c r="A4" t="s">
        <v>2</v>
      </c>
      <c r="B4" s="2">
        <v>0.24</v>
      </c>
      <c r="D4" s="1">
        <f>D3*24%</f>
        <v>169.15703411333519</v>
      </c>
    </row>
    <row r="5" spans="1:4" x14ac:dyDescent="0.25">
      <c r="A5" t="s">
        <v>33</v>
      </c>
      <c r="B5" s="3">
        <v>0.17879999999999999</v>
      </c>
      <c r="D5" s="1">
        <f>D3*B5</f>
        <v>126.02199041443471</v>
      </c>
    </row>
    <row r="6" spans="1:4" x14ac:dyDescent="0.25">
      <c r="A6" s="4" t="s">
        <v>3</v>
      </c>
      <c r="B6" s="4"/>
      <c r="C6" s="4"/>
      <c r="D6" s="5">
        <f>SUM(D3:D5)</f>
        <v>999.99999999999989</v>
      </c>
    </row>
    <row r="8" spans="1:4" x14ac:dyDescent="0.25">
      <c r="A8" s="6" t="s">
        <v>4</v>
      </c>
    </row>
    <row r="9" spans="1:4" x14ac:dyDescent="0.25">
      <c r="A9" t="s">
        <v>5</v>
      </c>
      <c r="B9" s="3">
        <v>9.2200000000000004E-2</v>
      </c>
      <c r="D9" s="1">
        <f>D3*B9</f>
        <v>64.9844939385396</v>
      </c>
    </row>
    <row r="10" spans="1:4" x14ac:dyDescent="0.25">
      <c r="A10" t="s">
        <v>6</v>
      </c>
      <c r="B10" s="3">
        <v>6.9999999999999999E-4</v>
      </c>
      <c r="D10" s="7">
        <f>D3*B10</f>
        <v>0.49337468283056096</v>
      </c>
    </row>
    <row r="11" spans="1:4" x14ac:dyDescent="0.25">
      <c r="A11" t="s">
        <v>7</v>
      </c>
      <c r="B11" s="3">
        <v>0.03</v>
      </c>
      <c r="D11" s="7">
        <f>D10*B11-0.01</f>
        <v>4.8012404849168289E-3</v>
      </c>
    </row>
    <row r="12" spans="1:4" x14ac:dyDescent="0.25">
      <c r="A12" t="s">
        <v>8</v>
      </c>
      <c r="B12" s="3">
        <v>0.2</v>
      </c>
      <c r="D12" s="7">
        <f>D11*B12</f>
        <v>9.6024809698336581E-4</v>
      </c>
    </row>
    <row r="13" spans="1:4" x14ac:dyDescent="0.25">
      <c r="A13" t="s">
        <v>9</v>
      </c>
      <c r="B13" s="3">
        <v>5.9999999999999995E-4</v>
      </c>
      <c r="D13" s="7">
        <f>D3*B13</f>
        <v>0.42289258528333795</v>
      </c>
    </row>
    <row r="14" spans="1:4" x14ac:dyDescent="0.25">
      <c r="A14" t="s">
        <v>10</v>
      </c>
      <c r="B14" s="3">
        <v>0.03</v>
      </c>
      <c r="D14" s="1">
        <f>D13*B14-0.01</f>
        <v>2.6867775585001381E-3</v>
      </c>
    </row>
    <row r="15" spans="1:4" x14ac:dyDescent="0.25">
      <c r="A15" t="s">
        <v>11</v>
      </c>
      <c r="B15" s="3">
        <v>0.2</v>
      </c>
      <c r="D15" s="1">
        <f>D14*B15</f>
        <v>5.3735551170002761E-4</v>
      </c>
    </row>
    <row r="16" spans="1:4" x14ac:dyDescent="0.25">
      <c r="A16" t="s">
        <v>12</v>
      </c>
      <c r="B16" s="2">
        <v>0.2</v>
      </c>
      <c r="D16" s="1">
        <f>D3*B16</f>
        <v>140.96419509444601</v>
      </c>
    </row>
    <row r="17" spans="1:4" x14ac:dyDescent="0.25">
      <c r="A17" t="s">
        <v>13</v>
      </c>
      <c r="B17" s="2" t="s">
        <v>23</v>
      </c>
      <c r="D17" s="1">
        <v>37</v>
      </c>
    </row>
    <row r="18" spans="1:4" x14ac:dyDescent="0.25">
      <c r="A18" s="4" t="s">
        <v>15</v>
      </c>
      <c r="B18" s="4"/>
      <c r="C18" s="4"/>
      <c r="D18" s="5">
        <f>SUM(D9:D17)</f>
        <v>243.87394192275161</v>
      </c>
    </row>
    <row r="21" spans="1:4" x14ac:dyDescent="0.25">
      <c r="A21" s="6" t="s">
        <v>16</v>
      </c>
    </row>
    <row r="22" spans="1:4" x14ac:dyDescent="0.25">
      <c r="A22" t="s">
        <v>17</v>
      </c>
      <c r="D22" s="1">
        <f>D3</f>
        <v>704.82097547222997</v>
      </c>
    </row>
    <row r="23" spans="1:4" x14ac:dyDescent="0.25">
      <c r="A23" t="s">
        <v>18</v>
      </c>
      <c r="D23" s="8">
        <f>-D18</f>
        <v>-243.87394192275161</v>
      </c>
    </row>
    <row r="24" spans="1:4" x14ac:dyDescent="0.25">
      <c r="A24" s="9" t="s">
        <v>19</v>
      </c>
      <c r="D24" s="1">
        <f>D4</f>
        <v>169.15703411333519</v>
      </c>
    </row>
    <row r="25" spans="1:4" x14ac:dyDescent="0.25">
      <c r="A25" s="10" t="s">
        <v>20</v>
      </c>
      <c r="B25" s="10"/>
      <c r="C25" s="10"/>
      <c r="D25" s="11">
        <f>SUM(D22:D24)</f>
        <v>630.10406766281358</v>
      </c>
    </row>
  </sheetData>
  <mergeCells count="1">
    <mergeCell ref="A1:D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9" sqref="C19"/>
    </sheetView>
  </sheetViews>
  <sheetFormatPr defaultRowHeight="15" x14ac:dyDescent="0.25"/>
  <cols>
    <col min="1" max="1" width="49.42578125" bestFit="1" customWidth="1"/>
    <col min="2" max="2" width="13.7109375" bestFit="1" customWidth="1"/>
  </cols>
  <sheetData>
    <row r="1" spans="1:4" x14ac:dyDescent="0.25">
      <c r="A1" s="33" t="s">
        <v>39</v>
      </c>
      <c r="B1" s="33"/>
      <c r="C1" s="33"/>
      <c r="D1" s="33"/>
    </row>
    <row r="2" spans="1:4" x14ac:dyDescent="0.25">
      <c r="A2" t="s">
        <v>21</v>
      </c>
      <c r="D2">
        <v>1000</v>
      </c>
    </row>
    <row r="3" spans="1:4" x14ac:dyDescent="0.25">
      <c r="A3" t="s">
        <v>1</v>
      </c>
      <c r="B3">
        <v>0.84832032575500504</v>
      </c>
      <c r="D3" s="1">
        <f>D2*B3</f>
        <v>848.320325755005</v>
      </c>
    </row>
    <row r="4" spans="1:4" x14ac:dyDescent="0.25">
      <c r="A4" t="s">
        <v>2</v>
      </c>
      <c r="B4" s="2">
        <v>0.24</v>
      </c>
      <c r="D4" s="1">
        <v>0</v>
      </c>
    </row>
    <row r="5" spans="1:4" x14ac:dyDescent="0.25">
      <c r="A5" t="s">
        <v>33</v>
      </c>
      <c r="B5" s="3">
        <v>0.17879999999999999</v>
      </c>
      <c r="D5" s="1">
        <f>D3*B5</f>
        <v>151.67967424499489</v>
      </c>
    </row>
    <row r="6" spans="1:4" x14ac:dyDescent="0.25">
      <c r="A6" s="4" t="s">
        <v>3</v>
      </c>
      <c r="B6" s="4"/>
      <c r="C6" s="4"/>
      <c r="D6" s="5">
        <f>SUM(D3:D5)</f>
        <v>999.99999999999989</v>
      </c>
    </row>
    <row r="8" spans="1:4" x14ac:dyDescent="0.25">
      <c r="A8" s="6" t="s">
        <v>4</v>
      </c>
    </row>
    <row r="9" spans="1:4" x14ac:dyDescent="0.25">
      <c r="A9" t="s">
        <v>5</v>
      </c>
      <c r="B9" s="3">
        <v>9.2200000000000004E-2</v>
      </c>
      <c r="D9" s="1">
        <f>D3*B9</f>
        <v>78.215134034611467</v>
      </c>
    </row>
    <row r="10" spans="1:4" x14ac:dyDescent="0.25">
      <c r="A10" t="s">
        <v>6</v>
      </c>
      <c r="B10" s="3">
        <v>6.9999999999999999E-4</v>
      </c>
      <c r="D10" s="7">
        <f>D3*B10</f>
        <v>0.59382422802850354</v>
      </c>
    </row>
    <row r="11" spans="1:4" x14ac:dyDescent="0.25">
      <c r="A11" t="s">
        <v>7</v>
      </c>
      <c r="B11" s="3">
        <v>0.03</v>
      </c>
      <c r="D11" s="7">
        <f>D10*B11-0.01</f>
        <v>7.814726840855107E-3</v>
      </c>
    </row>
    <row r="12" spans="1:4" x14ac:dyDescent="0.25">
      <c r="A12" t="s">
        <v>8</v>
      </c>
      <c r="B12" s="3">
        <v>0.2</v>
      </c>
      <c r="D12" s="7">
        <f>D11*B12</f>
        <v>1.5629453681710215E-3</v>
      </c>
    </row>
    <row r="13" spans="1:4" x14ac:dyDescent="0.25">
      <c r="A13" t="s">
        <v>9</v>
      </c>
      <c r="B13" s="3">
        <v>5.9999999999999995E-4</v>
      </c>
      <c r="D13" s="7">
        <f>D3*B13</f>
        <v>0.508992195453003</v>
      </c>
    </row>
    <row r="14" spans="1:4" x14ac:dyDescent="0.25">
      <c r="A14" t="s">
        <v>10</v>
      </c>
      <c r="B14" s="3">
        <v>0.03</v>
      </c>
      <c r="D14" s="1">
        <f>D13*B14-0.01</f>
        <v>5.2697658635900892E-3</v>
      </c>
    </row>
    <row r="15" spans="1:4" x14ac:dyDescent="0.25">
      <c r="A15" t="s">
        <v>11</v>
      </c>
      <c r="B15" s="3">
        <v>0.2</v>
      </c>
      <c r="D15" s="1">
        <f>D14*B15</f>
        <v>1.0539531727180179E-3</v>
      </c>
    </row>
    <row r="16" spans="1:4" x14ac:dyDescent="0.25">
      <c r="A16" t="s">
        <v>12</v>
      </c>
      <c r="B16" s="2">
        <v>0.2</v>
      </c>
      <c r="D16" s="1">
        <f>D3*B16</f>
        <v>169.66406515100101</v>
      </c>
    </row>
    <row r="17" spans="1:4" x14ac:dyDescent="0.25">
      <c r="A17" t="s">
        <v>13</v>
      </c>
      <c r="B17" s="2" t="s">
        <v>23</v>
      </c>
      <c r="D17" s="1">
        <v>37</v>
      </c>
    </row>
    <row r="18" spans="1:4" x14ac:dyDescent="0.25">
      <c r="A18" s="4" t="s">
        <v>15</v>
      </c>
      <c r="B18" s="4"/>
      <c r="C18" s="4"/>
      <c r="D18" s="5">
        <f>SUM(D9:D17)</f>
        <v>285.99771700033932</v>
      </c>
    </row>
    <row r="21" spans="1:4" x14ac:dyDescent="0.25">
      <c r="A21" s="6" t="s">
        <v>16</v>
      </c>
    </row>
    <row r="22" spans="1:4" x14ac:dyDescent="0.25">
      <c r="A22" t="s">
        <v>17</v>
      </c>
      <c r="D22" s="1">
        <f>D3</f>
        <v>848.320325755005</v>
      </c>
    </row>
    <row r="23" spans="1:4" x14ac:dyDescent="0.25">
      <c r="A23" t="s">
        <v>18</v>
      </c>
      <c r="D23" s="8">
        <f>-D18</f>
        <v>-285.99771700033932</v>
      </c>
    </row>
    <row r="24" spans="1:4" x14ac:dyDescent="0.25">
      <c r="A24" s="9" t="s">
        <v>19</v>
      </c>
      <c r="D24" s="1">
        <f>D4</f>
        <v>0</v>
      </c>
    </row>
    <row r="25" spans="1:4" x14ac:dyDescent="0.25">
      <c r="A25" s="10" t="s">
        <v>20</v>
      </c>
      <c r="B25" s="10"/>
      <c r="C25" s="10"/>
      <c r="D25" s="11">
        <f>SUM(D22:D24)</f>
        <v>562.32260875466568</v>
      </c>
    </row>
  </sheetData>
  <mergeCells count="1">
    <mergeCell ref="A1:D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D19" sqref="D19"/>
    </sheetView>
  </sheetViews>
  <sheetFormatPr defaultRowHeight="15" x14ac:dyDescent="0.25"/>
  <cols>
    <col min="1" max="1" width="69.28515625" bestFit="1" customWidth="1"/>
    <col min="2" max="2" width="13.7109375" bestFit="1" customWidth="1"/>
  </cols>
  <sheetData>
    <row r="1" spans="1:4" x14ac:dyDescent="0.25">
      <c r="A1" s="33" t="s">
        <v>40</v>
      </c>
      <c r="B1" s="33"/>
      <c r="C1" s="33"/>
      <c r="D1" s="33"/>
    </row>
    <row r="2" spans="1:4" x14ac:dyDescent="0.25">
      <c r="A2" t="s">
        <v>21</v>
      </c>
      <c r="D2" s="1">
        <v>1000</v>
      </c>
    </row>
    <row r="3" spans="1:4" x14ac:dyDescent="0.25">
      <c r="A3" s="23" t="s">
        <v>1</v>
      </c>
      <c r="B3" s="23">
        <v>0.83988656323531496</v>
      </c>
      <c r="C3" s="23"/>
      <c r="D3" s="24">
        <v>1933.32</v>
      </c>
    </row>
    <row r="4" spans="1:4" x14ac:dyDescent="0.25">
      <c r="A4" t="s">
        <v>2</v>
      </c>
      <c r="B4" s="2">
        <v>0.24</v>
      </c>
      <c r="D4" s="1">
        <v>0</v>
      </c>
    </row>
    <row r="5" spans="1:4" x14ac:dyDescent="0.25">
      <c r="A5" t="s">
        <v>24</v>
      </c>
      <c r="B5" s="3">
        <v>0.17879999999999999</v>
      </c>
      <c r="D5" s="1">
        <f>D3*B5</f>
        <v>345.67761599999994</v>
      </c>
    </row>
    <row r="6" spans="1:4" x14ac:dyDescent="0.25">
      <c r="A6" t="s">
        <v>25</v>
      </c>
      <c r="B6" s="2" t="s">
        <v>14</v>
      </c>
      <c r="D6" s="1">
        <v>19.5</v>
      </c>
    </row>
    <row r="7" spans="1:4" x14ac:dyDescent="0.25">
      <c r="A7" s="4" t="s">
        <v>3</v>
      </c>
      <c r="B7" s="4"/>
      <c r="C7" s="4"/>
      <c r="D7" s="5">
        <f>SUM(D3:D6)</f>
        <v>2298.4976159999997</v>
      </c>
    </row>
    <row r="9" spans="1:4" x14ac:dyDescent="0.25">
      <c r="A9" s="6" t="s">
        <v>4</v>
      </c>
    </row>
    <row r="10" spans="1:4" x14ac:dyDescent="0.25">
      <c r="A10" t="s">
        <v>5</v>
      </c>
      <c r="B10" s="3">
        <v>9.2200000000000004E-2</v>
      </c>
      <c r="D10" s="1">
        <f>D3*B10</f>
        <v>178.252104</v>
      </c>
    </row>
    <row r="11" spans="1:4" x14ac:dyDescent="0.25">
      <c r="A11" t="s">
        <v>6</v>
      </c>
      <c r="B11" s="3">
        <v>5.9999999999999995E-4</v>
      </c>
      <c r="D11" s="1">
        <f>D3*B11</f>
        <v>1.1599919999999999</v>
      </c>
    </row>
    <row r="12" spans="1:4" x14ac:dyDescent="0.25">
      <c r="A12" t="s">
        <v>7</v>
      </c>
      <c r="B12" s="3">
        <v>0.03</v>
      </c>
      <c r="D12" s="1">
        <f>D11*B12</f>
        <v>3.4799759999999999E-2</v>
      </c>
    </row>
    <row r="13" spans="1:4" x14ac:dyDescent="0.25">
      <c r="A13" t="s">
        <v>8</v>
      </c>
      <c r="B13" s="3">
        <v>0.2</v>
      </c>
      <c r="D13" s="1">
        <f>D12*B13</f>
        <v>6.9599520000000002E-3</v>
      </c>
    </row>
    <row r="14" spans="1:4" x14ac:dyDescent="0.25">
      <c r="A14" t="s">
        <v>9</v>
      </c>
      <c r="B14" s="3">
        <v>6.9999999999999999E-4</v>
      </c>
      <c r="D14" s="1">
        <f>D3*B14</f>
        <v>1.353324</v>
      </c>
    </row>
    <row r="15" spans="1:4" x14ac:dyDescent="0.25">
      <c r="A15" t="s">
        <v>10</v>
      </c>
      <c r="B15" s="3">
        <v>0.03</v>
      </c>
      <c r="D15" s="1">
        <f>D14*B15</f>
        <v>4.0599719999999999E-2</v>
      </c>
    </row>
    <row r="16" spans="1:4" x14ac:dyDescent="0.25">
      <c r="A16" t="s">
        <v>11</v>
      </c>
      <c r="B16" s="3">
        <v>0.2</v>
      </c>
      <c r="D16" s="1">
        <f>D15*B16</f>
        <v>8.1199440000000005E-3</v>
      </c>
    </row>
    <row r="17" spans="1:4" x14ac:dyDescent="0.25">
      <c r="A17" t="s">
        <v>12</v>
      </c>
      <c r="B17" s="2">
        <v>0.2</v>
      </c>
      <c r="D17" s="1">
        <f>D3*B17</f>
        <v>386.66399999999999</v>
      </c>
    </row>
    <row r="18" spans="1:4" x14ac:dyDescent="0.25">
      <c r="A18" t="s">
        <v>35</v>
      </c>
      <c r="B18" s="2" t="s">
        <v>14</v>
      </c>
      <c r="D18" s="1">
        <v>19.5</v>
      </c>
    </row>
    <row r="19" spans="1:4" x14ac:dyDescent="0.25">
      <c r="A19" s="4" t="s">
        <v>15</v>
      </c>
      <c r="B19" s="4"/>
      <c r="C19" s="4"/>
      <c r="D19" s="5">
        <f>SUM(D10:D18)</f>
        <v>587.0198993759999</v>
      </c>
    </row>
    <row r="22" spans="1:4" x14ac:dyDescent="0.25">
      <c r="A22" s="6" t="s">
        <v>16</v>
      </c>
    </row>
    <row r="23" spans="1:4" x14ac:dyDescent="0.25">
      <c r="A23" t="s">
        <v>17</v>
      </c>
      <c r="D23" s="1">
        <f>D3</f>
        <v>1933.32</v>
      </c>
    </row>
    <row r="24" spans="1:4" x14ac:dyDescent="0.25">
      <c r="A24" t="s">
        <v>18</v>
      </c>
      <c r="D24" s="8">
        <f>-D19</f>
        <v>-587.0198993759999</v>
      </c>
    </row>
    <row r="25" spans="1:4" x14ac:dyDescent="0.25">
      <c r="A25" s="9" t="s">
        <v>19</v>
      </c>
      <c r="D25" s="1">
        <f>D4</f>
        <v>0</v>
      </c>
    </row>
    <row r="26" spans="1:4" x14ac:dyDescent="0.25">
      <c r="A26" s="10" t="s">
        <v>20</v>
      </c>
      <c r="B26" s="10"/>
      <c r="C26" s="10"/>
      <c r="D26" s="11">
        <f>SUM(D23:D25)</f>
        <v>1346.3001006240002</v>
      </c>
    </row>
    <row r="29" spans="1:4" x14ac:dyDescent="0.25">
      <c r="A29" s="25" t="s">
        <v>41</v>
      </c>
    </row>
  </sheetData>
  <mergeCells count="1">
    <mergeCell ref="A1:D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D19" sqref="D19"/>
    </sheetView>
  </sheetViews>
  <sheetFormatPr defaultRowHeight="15" x14ac:dyDescent="0.25"/>
  <cols>
    <col min="1" max="1" width="68.42578125" bestFit="1" customWidth="1"/>
    <col min="2" max="2" width="13.7109375" bestFit="1" customWidth="1"/>
  </cols>
  <sheetData>
    <row r="1" spans="1:4" x14ac:dyDescent="0.25">
      <c r="A1" s="33" t="s">
        <v>40</v>
      </c>
      <c r="B1" s="33"/>
      <c r="C1" s="33"/>
      <c r="D1" s="33"/>
    </row>
    <row r="2" spans="1:4" x14ac:dyDescent="0.25">
      <c r="A2" t="s">
        <v>21</v>
      </c>
      <c r="D2" s="1">
        <v>1000</v>
      </c>
    </row>
    <row r="3" spans="1:4" x14ac:dyDescent="0.25">
      <c r="A3" s="23" t="s">
        <v>1</v>
      </c>
      <c r="B3" s="23">
        <v>0.82670001243688596</v>
      </c>
      <c r="C3" s="23"/>
      <c r="D3" s="24">
        <f>D2*B3</f>
        <v>826.70001243688591</v>
      </c>
    </row>
    <row r="4" spans="1:4" x14ac:dyDescent="0.25">
      <c r="A4" t="s">
        <v>2</v>
      </c>
      <c r="B4" s="2">
        <v>0.24</v>
      </c>
      <c r="D4" s="1">
        <v>0</v>
      </c>
    </row>
    <row r="5" spans="1:4" x14ac:dyDescent="0.25">
      <c r="A5" t="s">
        <v>24</v>
      </c>
      <c r="B5" s="3">
        <v>0.17879999999999999</v>
      </c>
      <c r="D5" s="1">
        <f>D3*B5</f>
        <v>147.81396222371518</v>
      </c>
    </row>
    <row r="6" spans="1:4" x14ac:dyDescent="0.25">
      <c r="A6" t="s">
        <v>25</v>
      </c>
      <c r="B6" s="2" t="s">
        <v>22</v>
      </c>
      <c r="D6" s="1">
        <v>23.5</v>
      </c>
    </row>
    <row r="7" spans="1:4" x14ac:dyDescent="0.25">
      <c r="A7" s="4" t="s">
        <v>3</v>
      </c>
      <c r="B7" s="4"/>
      <c r="C7" s="4"/>
      <c r="D7" s="5">
        <f>SUM(D3:D6)</f>
        <v>998.01397466060109</v>
      </c>
    </row>
    <row r="9" spans="1:4" x14ac:dyDescent="0.25">
      <c r="A9" s="6" t="s">
        <v>4</v>
      </c>
    </row>
    <row r="10" spans="1:4" x14ac:dyDescent="0.25">
      <c r="A10" t="s">
        <v>5</v>
      </c>
      <c r="B10" s="3">
        <v>9.2200000000000004E-2</v>
      </c>
      <c r="D10" s="1">
        <f>D3*B10</f>
        <v>76.221741146680884</v>
      </c>
    </row>
    <row r="11" spans="1:4" x14ac:dyDescent="0.25">
      <c r="A11" t="s">
        <v>6</v>
      </c>
      <c r="B11" s="3">
        <v>6.9999999999999999E-4</v>
      </c>
      <c r="D11" s="7">
        <f>D3*B11</f>
        <v>0.5786900087058201</v>
      </c>
    </row>
    <row r="12" spans="1:4" x14ac:dyDescent="0.25">
      <c r="A12" t="s">
        <v>7</v>
      </c>
      <c r="B12" s="3">
        <v>0.03</v>
      </c>
      <c r="D12" s="7">
        <f>D11*B12-0.01</f>
        <v>7.3607002611746023E-3</v>
      </c>
    </row>
    <row r="13" spans="1:4" x14ac:dyDescent="0.25">
      <c r="A13" t="s">
        <v>8</v>
      </c>
      <c r="B13" s="3">
        <v>0.2</v>
      </c>
      <c r="D13" s="7">
        <f>D12*B13</f>
        <v>1.4721400522349206E-3</v>
      </c>
    </row>
    <row r="14" spans="1:4" x14ac:dyDescent="0.25">
      <c r="A14" t="s">
        <v>9</v>
      </c>
      <c r="B14" s="3">
        <v>5.9999999999999995E-4</v>
      </c>
      <c r="D14" s="7">
        <f>D3*B14</f>
        <v>0.49602000746213148</v>
      </c>
    </row>
    <row r="15" spans="1:4" x14ac:dyDescent="0.25">
      <c r="A15" t="s">
        <v>10</v>
      </c>
      <c r="B15" s="3">
        <v>0.03</v>
      </c>
      <c r="D15" s="1">
        <f>D14*B15-0.01</f>
        <v>4.8806002238639436E-3</v>
      </c>
    </row>
    <row r="16" spans="1:4" x14ac:dyDescent="0.25">
      <c r="A16" t="s">
        <v>11</v>
      </c>
      <c r="B16" s="3">
        <v>0.2</v>
      </c>
      <c r="D16" s="1">
        <f>D15*B16</f>
        <v>9.761200447727888E-4</v>
      </c>
    </row>
    <row r="17" spans="1:4" x14ac:dyDescent="0.25">
      <c r="A17" t="s">
        <v>12</v>
      </c>
      <c r="B17" s="2">
        <v>0.2</v>
      </c>
      <c r="D17" s="1">
        <f>D3*B17</f>
        <v>165.34000248737721</v>
      </c>
    </row>
    <row r="18" spans="1:4" x14ac:dyDescent="0.25">
      <c r="A18" t="s">
        <v>35</v>
      </c>
      <c r="B18" s="2" t="s">
        <v>22</v>
      </c>
      <c r="D18" s="1">
        <v>23.5</v>
      </c>
    </row>
    <row r="19" spans="1:4" x14ac:dyDescent="0.25">
      <c r="A19" s="4" t="s">
        <v>15</v>
      </c>
      <c r="B19" s="4"/>
      <c r="C19" s="4"/>
      <c r="D19" s="5">
        <f>SUM(D10:D18)</f>
        <v>266.15114321080807</v>
      </c>
    </row>
    <row r="22" spans="1:4" x14ac:dyDescent="0.25">
      <c r="A22" s="6" t="s">
        <v>16</v>
      </c>
    </row>
    <row r="23" spans="1:4" x14ac:dyDescent="0.25">
      <c r="A23" t="s">
        <v>17</v>
      </c>
      <c r="D23" s="1">
        <f>D3</f>
        <v>826.70001243688591</v>
      </c>
    </row>
    <row r="24" spans="1:4" x14ac:dyDescent="0.25">
      <c r="A24" t="s">
        <v>18</v>
      </c>
      <c r="D24" s="8">
        <f>-D19</f>
        <v>-266.15114321080807</v>
      </c>
    </row>
    <row r="25" spans="1:4" x14ac:dyDescent="0.25">
      <c r="A25" s="9" t="s">
        <v>19</v>
      </c>
      <c r="D25" s="1">
        <f>D4</f>
        <v>0</v>
      </c>
    </row>
    <row r="26" spans="1:4" x14ac:dyDescent="0.25">
      <c r="A26" s="10" t="s">
        <v>20</v>
      </c>
      <c r="B26" s="10"/>
      <c r="C26" s="10"/>
      <c r="D26" s="11">
        <f>SUM(D23:D25)</f>
        <v>560.54886922607784</v>
      </c>
    </row>
    <row r="29" spans="1:4" x14ac:dyDescent="0.25">
      <c r="A29" s="25" t="s">
        <v>41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activeCell="D18" sqref="D18"/>
    </sheetView>
  </sheetViews>
  <sheetFormatPr defaultRowHeight="15" x14ac:dyDescent="0.25"/>
  <cols>
    <col min="1" max="1" width="68.42578125" bestFit="1" customWidth="1"/>
    <col min="2" max="2" width="13.7109375" bestFit="1" customWidth="1"/>
  </cols>
  <sheetData>
    <row r="1" spans="1:4" x14ac:dyDescent="0.25">
      <c r="A1" s="33" t="s">
        <v>40</v>
      </c>
      <c r="B1" s="33"/>
      <c r="C1" s="33"/>
      <c r="D1" s="33"/>
    </row>
    <row r="2" spans="1:4" x14ac:dyDescent="0.25">
      <c r="A2" t="s">
        <v>0</v>
      </c>
      <c r="D2" s="1">
        <v>1000</v>
      </c>
    </row>
    <row r="3" spans="1:4" x14ac:dyDescent="0.25">
      <c r="A3" s="23" t="s">
        <v>1</v>
      </c>
      <c r="B3" s="23">
        <v>0.822450009499886</v>
      </c>
      <c r="C3" s="23"/>
      <c r="D3" s="24">
        <f>D2*B3</f>
        <v>822.45000949988605</v>
      </c>
    </row>
    <row r="4" spans="1:4" x14ac:dyDescent="0.25">
      <c r="A4" t="s">
        <v>24</v>
      </c>
      <c r="B4" s="3">
        <v>0.17879999999999999</v>
      </c>
      <c r="D4" s="1">
        <f>D3*B4</f>
        <v>147.0540616985796</v>
      </c>
    </row>
    <row r="5" spans="1:4" x14ac:dyDescent="0.25">
      <c r="A5" t="s">
        <v>25</v>
      </c>
      <c r="B5" s="2" t="s">
        <v>23</v>
      </c>
      <c r="D5" s="1">
        <v>28</v>
      </c>
    </row>
    <row r="6" spans="1:4" x14ac:dyDescent="0.25">
      <c r="A6" s="4" t="s">
        <v>3</v>
      </c>
      <c r="B6" s="4"/>
      <c r="C6" s="4"/>
      <c r="D6" s="5">
        <f>SUM(D3:D5)</f>
        <v>997.50407119846568</v>
      </c>
    </row>
    <row r="8" spans="1:4" x14ac:dyDescent="0.25">
      <c r="A8" s="6" t="s">
        <v>4</v>
      </c>
    </row>
    <row r="9" spans="1:4" x14ac:dyDescent="0.25">
      <c r="A9" t="s">
        <v>5</v>
      </c>
      <c r="B9" s="3">
        <v>9.2200000000000004E-2</v>
      </c>
      <c r="D9" s="1">
        <f>D3*B9</f>
        <v>75.829890875889504</v>
      </c>
    </row>
    <row r="10" spans="1:4" x14ac:dyDescent="0.25">
      <c r="A10" t="s">
        <v>6</v>
      </c>
      <c r="B10" s="3">
        <v>6.9999999999999999E-4</v>
      </c>
      <c r="D10" s="7">
        <f>D3*B10</f>
        <v>0.57571500664992026</v>
      </c>
    </row>
    <row r="11" spans="1:4" x14ac:dyDescent="0.25">
      <c r="A11" t="s">
        <v>7</v>
      </c>
      <c r="B11" s="3">
        <v>0.03</v>
      </c>
      <c r="D11" s="7">
        <f>D10*B11-0.01</f>
        <v>7.2714501994976064E-3</v>
      </c>
    </row>
    <row r="12" spans="1:4" x14ac:dyDescent="0.25">
      <c r="A12" t="s">
        <v>8</v>
      </c>
      <c r="B12" s="3">
        <v>0.2</v>
      </c>
      <c r="D12" s="7">
        <f>D11*B12</f>
        <v>1.4542900398995214E-3</v>
      </c>
    </row>
    <row r="13" spans="1:4" x14ac:dyDescent="0.25">
      <c r="A13" t="s">
        <v>9</v>
      </c>
      <c r="B13" s="3">
        <v>5.9999999999999995E-4</v>
      </c>
      <c r="D13" s="7">
        <f>D3*B13</f>
        <v>0.4934700056999316</v>
      </c>
    </row>
    <row r="14" spans="1:4" x14ac:dyDescent="0.25">
      <c r="A14" t="s">
        <v>10</v>
      </c>
      <c r="B14" s="3">
        <v>0.03</v>
      </c>
      <c r="D14" s="1">
        <f>D13*B14-0.01</f>
        <v>4.8041001709979471E-3</v>
      </c>
    </row>
    <row r="15" spans="1:4" x14ac:dyDescent="0.25">
      <c r="A15" t="s">
        <v>11</v>
      </c>
      <c r="B15" s="3">
        <v>0.2</v>
      </c>
      <c r="D15" s="1">
        <f>D14*B15</f>
        <v>9.6082003419958948E-4</v>
      </c>
    </row>
    <row r="16" spans="1:4" x14ac:dyDescent="0.25">
      <c r="A16" t="s">
        <v>12</v>
      </c>
      <c r="B16" s="2">
        <v>0.2</v>
      </c>
      <c r="D16" s="1">
        <f>D3*B16</f>
        <v>164.49000189997722</v>
      </c>
    </row>
    <row r="17" spans="1:4" x14ac:dyDescent="0.25">
      <c r="A17" t="s">
        <v>35</v>
      </c>
      <c r="B17" s="2" t="s">
        <v>23</v>
      </c>
      <c r="D17" s="1">
        <v>28</v>
      </c>
    </row>
    <row r="18" spans="1:4" x14ac:dyDescent="0.25">
      <c r="A18" s="4" t="s">
        <v>15</v>
      </c>
      <c r="B18" s="4"/>
      <c r="C18" s="4"/>
      <c r="D18" s="5">
        <f>SUM(D9:D17)</f>
        <v>269.40356844866119</v>
      </c>
    </row>
    <row r="21" spans="1:4" x14ac:dyDescent="0.25">
      <c r="A21" s="6" t="s">
        <v>16</v>
      </c>
    </row>
    <row r="22" spans="1:4" x14ac:dyDescent="0.25">
      <c r="A22" t="s">
        <v>17</v>
      </c>
      <c r="D22" s="1">
        <f>D3</f>
        <v>822.45000949988605</v>
      </c>
    </row>
    <row r="23" spans="1:4" x14ac:dyDescent="0.25">
      <c r="A23" t="s">
        <v>18</v>
      </c>
      <c r="D23" s="8">
        <f>-D18</f>
        <v>-269.40356844866119</v>
      </c>
    </row>
    <row r="24" spans="1:4" x14ac:dyDescent="0.25">
      <c r="A24" s="10" t="s">
        <v>20</v>
      </c>
      <c r="B24" s="10"/>
      <c r="C24" s="10"/>
      <c r="D24" s="11">
        <f>SUM(D22:D23)</f>
        <v>553.04644105122486</v>
      </c>
    </row>
    <row r="27" spans="1:4" x14ac:dyDescent="0.25">
      <c r="A27" s="25" t="s">
        <v>41</v>
      </c>
    </row>
  </sheetData>
  <mergeCells count="1">
    <mergeCell ref="A1:D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F24" sqref="F24"/>
    </sheetView>
  </sheetViews>
  <sheetFormatPr defaultRowHeight="15" x14ac:dyDescent="0.25"/>
  <cols>
    <col min="1" max="1" width="124.28515625" bestFit="1" customWidth="1"/>
    <col min="2" max="2" width="7.140625" bestFit="1" customWidth="1"/>
    <col min="4" max="4" width="7.7109375" bestFit="1" customWidth="1"/>
    <col min="7" max="7" width="52.42578125" bestFit="1" customWidth="1"/>
    <col min="8" max="8" width="7.140625" bestFit="1" customWidth="1"/>
  </cols>
  <sheetData>
    <row r="1" spans="1:10" x14ac:dyDescent="0.25">
      <c r="A1" s="34" t="s">
        <v>43</v>
      </c>
      <c r="B1" s="34"/>
      <c r="C1" s="34"/>
      <c r="D1" s="34"/>
      <c r="G1" s="30" t="s">
        <v>47</v>
      </c>
    </row>
    <row r="2" spans="1:10" x14ac:dyDescent="0.25">
      <c r="A2" s="12" t="s">
        <v>44</v>
      </c>
      <c r="B2" s="12"/>
      <c r="C2" s="12"/>
      <c r="D2" s="7">
        <v>1000</v>
      </c>
      <c r="G2" s="12" t="s">
        <v>44</v>
      </c>
      <c r="H2" s="12"/>
      <c r="I2" s="12"/>
      <c r="J2" s="7">
        <v>800</v>
      </c>
    </row>
    <row r="3" spans="1:10" x14ac:dyDescent="0.25">
      <c r="A3" s="12" t="s">
        <v>2</v>
      </c>
      <c r="B3" s="13">
        <v>0.24</v>
      </c>
      <c r="C3" s="12"/>
      <c r="D3" s="7">
        <v>0</v>
      </c>
      <c r="G3" s="12" t="s">
        <v>2</v>
      </c>
      <c r="H3" s="13">
        <v>0.24</v>
      </c>
      <c r="I3" s="12"/>
      <c r="J3" s="7">
        <v>0</v>
      </c>
    </row>
    <row r="4" spans="1:10" x14ac:dyDescent="0.25">
      <c r="A4" s="15" t="s">
        <v>3</v>
      </c>
      <c r="B4" s="15"/>
      <c r="C4" s="15"/>
      <c r="D4" s="16">
        <f>SUM(D2:D3)</f>
        <v>1000</v>
      </c>
      <c r="G4" s="15" t="s">
        <v>3</v>
      </c>
      <c r="H4" s="15"/>
      <c r="I4" s="15"/>
      <c r="J4" s="16">
        <f>SUM(J2:J3)</f>
        <v>800</v>
      </c>
    </row>
    <row r="5" spans="1:10" x14ac:dyDescent="0.25">
      <c r="A5" s="12"/>
      <c r="B5" s="12"/>
      <c r="C5" s="12"/>
      <c r="D5" s="12"/>
      <c r="G5" s="12"/>
      <c r="H5" s="12"/>
      <c r="I5" s="12"/>
      <c r="J5" s="12"/>
    </row>
    <row r="6" spans="1:10" x14ac:dyDescent="0.25">
      <c r="A6" s="17" t="s">
        <v>4</v>
      </c>
      <c r="B6" s="12"/>
      <c r="C6" s="12"/>
      <c r="D6" s="12"/>
      <c r="G6" s="17" t="s">
        <v>4</v>
      </c>
      <c r="H6" s="12"/>
      <c r="I6" s="12"/>
      <c r="J6" s="12"/>
    </row>
    <row r="7" spans="1:10" x14ac:dyDescent="0.25">
      <c r="A7" s="12" t="s">
        <v>6</v>
      </c>
      <c r="B7" s="14">
        <v>6.9999999999999999E-4</v>
      </c>
      <c r="C7" s="12"/>
      <c r="D7" s="7">
        <f>D2*B7</f>
        <v>0.7</v>
      </c>
      <c r="E7" s="31"/>
      <c r="G7" s="26" t="s">
        <v>6</v>
      </c>
      <c r="H7" s="27">
        <v>6.9999999999999999E-4</v>
      </c>
      <c r="I7" s="26"/>
      <c r="J7" s="28">
        <v>0</v>
      </c>
    </row>
    <row r="8" spans="1:10" x14ac:dyDescent="0.25">
      <c r="A8" s="12" t="s">
        <v>7</v>
      </c>
      <c r="B8" s="14">
        <v>0.03</v>
      </c>
      <c r="C8" s="12"/>
      <c r="D8" s="7">
        <f>D7*B8</f>
        <v>2.0999999999999998E-2</v>
      </c>
      <c r="E8" s="31"/>
      <c r="G8" s="26" t="s">
        <v>7</v>
      </c>
      <c r="H8" s="27">
        <v>0.03</v>
      </c>
      <c r="I8" s="26"/>
      <c r="J8" s="28">
        <v>0</v>
      </c>
    </row>
    <row r="9" spans="1:10" x14ac:dyDescent="0.25">
      <c r="A9" s="12" t="s">
        <v>8</v>
      </c>
      <c r="B9" s="14">
        <v>0.2</v>
      </c>
      <c r="C9" s="12"/>
      <c r="D9" s="7">
        <f>D8*B9</f>
        <v>4.1999999999999997E-3</v>
      </c>
      <c r="E9" s="31"/>
      <c r="G9" s="26" t="s">
        <v>8</v>
      </c>
      <c r="H9" s="27">
        <v>0.2</v>
      </c>
      <c r="I9" s="26"/>
      <c r="J9" s="28">
        <f>J8*H9</f>
        <v>0</v>
      </c>
    </row>
    <row r="10" spans="1:10" x14ac:dyDescent="0.25">
      <c r="A10" s="12" t="s">
        <v>9</v>
      </c>
      <c r="B10" s="14">
        <v>5.9999999999999995E-4</v>
      </c>
      <c r="C10" s="12"/>
      <c r="D10" s="7">
        <f>D2*B10</f>
        <v>0.6</v>
      </c>
      <c r="E10" s="31"/>
      <c r="G10" s="12" t="s">
        <v>9</v>
      </c>
      <c r="H10" s="14">
        <v>5.9999999999999995E-4</v>
      </c>
      <c r="I10" s="12"/>
      <c r="J10" s="7">
        <f>J2*H10</f>
        <v>0.48</v>
      </c>
    </row>
    <row r="11" spans="1:10" x14ac:dyDescent="0.25">
      <c r="A11" s="12" t="s">
        <v>10</v>
      </c>
      <c r="B11" s="14">
        <v>0.03</v>
      </c>
      <c r="C11" s="12"/>
      <c r="D11" s="7">
        <f>D10*B11</f>
        <v>1.7999999999999999E-2</v>
      </c>
      <c r="E11" s="31"/>
      <c r="G11" s="12" t="s">
        <v>10</v>
      </c>
      <c r="H11" s="14">
        <v>0.03</v>
      </c>
      <c r="I11" s="12"/>
      <c r="J11" s="7">
        <f>J10*H11</f>
        <v>1.44E-2</v>
      </c>
    </row>
    <row r="12" spans="1:10" x14ac:dyDescent="0.25">
      <c r="A12" s="12" t="s">
        <v>11</v>
      </c>
      <c r="B12" s="14">
        <v>0.2</v>
      </c>
      <c r="C12" s="12"/>
      <c r="D12" s="7">
        <f>D11*B12</f>
        <v>3.5999999999999999E-3</v>
      </c>
      <c r="E12" s="31"/>
      <c r="G12" s="12" t="s">
        <v>11</v>
      </c>
      <c r="H12" s="14">
        <v>0.2</v>
      </c>
      <c r="I12" s="12"/>
      <c r="J12" s="7">
        <f>J11*H12</f>
        <v>2.8800000000000002E-3</v>
      </c>
    </row>
    <row r="13" spans="1:10" x14ac:dyDescent="0.25">
      <c r="A13" s="12" t="s">
        <v>12</v>
      </c>
      <c r="B13" s="13">
        <v>0.2</v>
      </c>
      <c r="C13" s="12"/>
      <c r="D13" s="7">
        <f>D2*B13</f>
        <v>200</v>
      </c>
      <c r="G13" s="12" t="s">
        <v>12</v>
      </c>
      <c r="H13" s="13">
        <v>0.2</v>
      </c>
      <c r="I13" s="12"/>
      <c r="J13" s="7">
        <f>J2*H13</f>
        <v>160</v>
      </c>
    </row>
    <row r="14" spans="1:10" x14ac:dyDescent="0.25">
      <c r="A14" s="15" t="s">
        <v>15</v>
      </c>
      <c r="B14" s="15"/>
      <c r="C14" s="15"/>
      <c r="D14" s="16">
        <f>SUM(D7:D13)</f>
        <v>201.3468</v>
      </c>
      <c r="G14" s="15" t="s">
        <v>15</v>
      </c>
      <c r="H14" s="15"/>
      <c r="I14" s="15"/>
      <c r="J14" s="16">
        <f>SUM(J7:J13)</f>
        <v>160.49727999999999</v>
      </c>
    </row>
    <row r="15" spans="1:10" x14ac:dyDescent="0.25">
      <c r="A15" s="12"/>
      <c r="B15" s="12"/>
      <c r="C15" s="12"/>
      <c r="D15" s="12"/>
      <c r="G15" s="12"/>
      <c r="H15" s="12"/>
      <c r="I15" s="12"/>
      <c r="J15" s="12"/>
    </row>
    <row r="16" spans="1:10" x14ac:dyDescent="0.25">
      <c r="A16" s="12"/>
      <c r="B16" s="12"/>
      <c r="C16" s="12"/>
      <c r="D16" s="12"/>
      <c r="G16" s="12"/>
      <c r="H16" s="12"/>
      <c r="I16" s="12"/>
      <c r="J16" s="12"/>
    </row>
    <row r="17" spans="1:10" x14ac:dyDescent="0.25">
      <c r="A17" s="17" t="s">
        <v>16</v>
      </c>
      <c r="B17" s="12"/>
      <c r="C17" s="12"/>
      <c r="D17" s="12"/>
      <c r="G17" s="17" t="s">
        <v>16</v>
      </c>
      <c r="H17" s="12"/>
      <c r="I17" s="12"/>
      <c r="J17" s="12"/>
    </row>
    <row r="18" spans="1:10" x14ac:dyDescent="0.25">
      <c r="A18" s="12" t="s">
        <v>17</v>
      </c>
      <c r="B18" s="12"/>
      <c r="C18" s="12"/>
      <c r="D18" s="7">
        <f>D2</f>
        <v>1000</v>
      </c>
      <c r="G18" s="12" t="s">
        <v>17</v>
      </c>
      <c r="H18" s="12"/>
      <c r="I18" s="12"/>
      <c r="J18" s="7">
        <f>J2</f>
        <v>800</v>
      </c>
    </row>
    <row r="19" spans="1:10" x14ac:dyDescent="0.25">
      <c r="A19" s="12" t="s">
        <v>18</v>
      </c>
      <c r="B19" s="12"/>
      <c r="C19" s="12"/>
      <c r="D19" s="18">
        <f>-D14</f>
        <v>-201.3468</v>
      </c>
      <c r="G19" s="12" t="s">
        <v>18</v>
      </c>
      <c r="H19" s="12"/>
      <c r="I19" s="12"/>
      <c r="J19" s="18">
        <f>-J14</f>
        <v>-160.49727999999999</v>
      </c>
    </row>
    <row r="20" spans="1:10" x14ac:dyDescent="0.25">
      <c r="A20" s="19" t="s">
        <v>19</v>
      </c>
      <c r="B20" s="12"/>
      <c r="C20" s="12"/>
      <c r="D20" s="7">
        <f>D3</f>
        <v>0</v>
      </c>
      <c r="G20" s="19" t="s">
        <v>19</v>
      </c>
      <c r="H20" s="12"/>
      <c r="I20" s="12"/>
      <c r="J20" s="7">
        <f>J3</f>
        <v>0</v>
      </c>
    </row>
    <row r="21" spans="1:10" x14ac:dyDescent="0.25">
      <c r="A21" s="20" t="s">
        <v>20</v>
      </c>
      <c r="B21" s="20"/>
      <c r="C21" s="20"/>
      <c r="D21" s="21">
        <f>SUM(D18:D20)</f>
        <v>798.65319999999997</v>
      </c>
      <c r="G21" s="20" t="s">
        <v>20</v>
      </c>
      <c r="H21" s="20"/>
      <c r="I21" s="20"/>
      <c r="J21" s="21">
        <f>SUM(J18:J20)</f>
        <v>639.50271999999995</v>
      </c>
    </row>
    <row r="25" spans="1:10" x14ac:dyDescent="0.25">
      <c r="A25" s="26" t="s">
        <v>46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D3" sqref="D3"/>
    </sheetView>
  </sheetViews>
  <sheetFormatPr defaultRowHeight="15" x14ac:dyDescent="0.25"/>
  <cols>
    <col min="1" max="1" width="49.42578125" bestFit="1" customWidth="1"/>
    <col min="2" max="2" width="12" bestFit="1" customWidth="1"/>
  </cols>
  <sheetData>
    <row r="1" spans="1:4" x14ac:dyDescent="0.25">
      <c r="A1" s="34" t="s">
        <v>32</v>
      </c>
      <c r="B1" s="34"/>
      <c r="C1" s="34"/>
      <c r="D1" s="34"/>
    </row>
    <row r="2" spans="1:4" x14ac:dyDescent="0.25">
      <c r="A2" s="12" t="s">
        <v>21</v>
      </c>
      <c r="B2" s="12"/>
      <c r="C2" s="12"/>
      <c r="D2" s="7">
        <v>1000</v>
      </c>
    </row>
    <row r="3" spans="1:4" x14ac:dyDescent="0.25">
      <c r="A3" s="12" t="s">
        <v>1</v>
      </c>
      <c r="B3" s="12">
        <v>0.84832032575500504</v>
      </c>
      <c r="C3" s="12"/>
      <c r="D3" s="7">
        <f>D2*B3</f>
        <v>848.320325755005</v>
      </c>
    </row>
    <row r="4" spans="1:4" x14ac:dyDescent="0.25">
      <c r="A4" s="12" t="s">
        <v>2</v>
      </c>
      <c r="B4" s="13">
        <v>0.24</v>
      </c>
      <c r="C4" s="12"/>
      <c r="D4" s="7">
        <v>0</v>
      </c>
    </row>
    <row r="5" spans="1:4" x14ac:dyDescent="0.25">
      <c r="A5" s="12" t="s">
        <v>33</v>
      </c>
      <c r="B5" s="14">
        <v>0.17879999999999999</v>
      </c>
      <c r="C5" s="12"/>
      <c r="D5" s="7">
        <f>D3*B5</f>
        <v>151.67967424499489</v>
      </c>
    </row>
    <row r="6" spans="1:4" x14ac:dyDescent="0.25">
      <c r="A6" s="15" t="s">
        <v>3</v>
      </c>
      <c r="B6" s="15"/>
      <c r="C6" s="15"/>
      <c r="D6" s="16">
        <f>SUM(D3:D5)</f>
        <v>999.99999999999989</v>
      </c>
    </row>
    <row r="7" spans="1:4" x14ac:dyDescent="0.25">
      <c r="A7" s="12"/>
      <c r="B7" s="12"/>
      <c r="C7" s="12"/>
      <c r="D7" s="12"/>
    </row>
    <row r="8" spans="1:4" x14ac:dyDescent="0.25">
      <c r="A8" s="17" t="s">
        <v>4</v>
      </c>
      <c r="B8" s="12"/>
      <c r="C8" s="12"/>
      <c r="D8" s="12"/>
    </row>
    <row r="9" spans="1:4" x14ac:dyDescent="0.25">
      <c r="A9" s="12" t="s">
        <v>5</v>
      </c>
      <c r="B9" s="14">
        <v>9.2200000000000004E-2</v>
      </c>
      <c r="C9" s="12"/>
      <c r="D9" s="7">
        <f>D3*B9</f>
        <v>78.215134034611467</v>
      </c>
    </row>
    <row r="10" spans="1:4" x14ac:dyDescent="0.25">
      <c r="A10" s="12" t="s">
        <v>6</v>
      </c>
      <c r="B10" s="14">
        <v>6.9999999999999999E-4</v>
      </c>
      <c r="C10" s="12"/>
      <c r="D10" s="7">
        <f>D3*B10</f>
        <v>0.59382422802850354</v>
      </c>
    </row>
    <row r="11" spans="1:4" x14ac:dyDescent="0.25">
      <c r="A11" s="12" t="s">
        <v>7</v>
      </c>
      <c r="B11" s="14">
        <v>0.03</v>
      </c>
      <c r="C11" s="12"/>
      <c r="D11" s="7">
        <f>D10*B11</f>
        <v>1.7814726840855107E-2</v>
      </c>
    </row>
    <row r="12" spans="1:4" x14ac:dyDescent="0.25">
      <c r="A12" s="12" t="s">
        <v>8</v>
      </c>
      <c r="B12" s="14">
        <v>0.2</v>
      </c>
      <c r="C12" s="12"/>
      <c r="D12" s="7">
        <f>D11*B12</f>
        <v>3.5629453681710215E-3</v>
      </c>
    </row>
    <row r="13" spans="1:4" x14ac:dyDescent="0.25">
      <c r="A13" s="12" t="s">
        <v>9</v>
      </c>
      <c r="B13" s="14">
        <v>5.9999999999999995E-4</v>
      </c>
      <c r="C13" s="12"/>
      <c r="D13" s="7">
        <f>D3*B13</f>
        <v>0.508992195453003</v>
      </c>
    </row>
    <row r="14" spans="1:4" x14ac:dyDescent="0.25">
      <c r="A14" s="12" t="s">
        <v>10</v>
      </c>
      <c r="B14" s="14">
        <v>0.03</v>
      </c>
      <c r="C14" s="12"/>
      <c r="D14" s="7">
        <f>D13*B14</f>
        <v>1.5269765863590089E-2</v>
      </c>
    </row>
    <row r="15" spans="1:4" x14ac:dyDescent="0.25">
      <c r="A15" s="12" t="s">
        <v>11</v>
      </c>
      <c r="B15" s="14">
        <v>0.2</v>
      </c>
      <c r="C15" s="12"/>
      <c r="D15" s="7">
        <f>D14*B15</f>
        <v>3.0539531727180181E-3</v>
      </c>
    </row>
    <row r="16" spans="1:4" x14ac:dyDescent="0.25">
      <c r="A16" s="12" t="s">
        <v>12</v>
      </c>
      <c r="B16" s="13">
        <v>0.2</v>
      </c>
      <c r="C16" s="12"/>
      <c r="D16" s="7">
        <f>D3*B16</f>
        <v>169.66406515100101</v>
      </c>
    </row>
    <row r="17" spans="1:4" x14ac:dyDescent="0.25">
      <c r="A17" s="15" t="s">
        <v>15</v>
      </c>
      <c r="B17" s="15"/>
      <c r="C17" s="15"/>
      <c r="D17" s="16">
        <f>SUM(D9:D16)</f>
        <v>249.02171700033932</v>
      </c>
    </row>
    <row r="18" spans="1:4" x14ac:dyDescent="0.25">
      <c r="A18" s="12"/>
      <c r="B18" s="12"/>
      <c r="C18" s="12"/>
      <c r="D18" s="12"/>
    </row>
    <row r="19" spans="1:4" x14ac:dyDescent="0.25">
      <c r="A19" s="12"/>
      <c r="B19" s="12"/>
      <c r="C19" s="12"/>
      <c r="D19" s="12"/>
    </row>
    <row r="20" spans="1:4" x14ac:dyDescent="0.25">
      <c r="A20" s="17" t="s">
        <v>16</v>
      </c>
      <c r="B20" s="12"/>
      <c r="C20" s="12"/>
      <c r="D20" s="12"/>
    </row>
    <row r="21" spans="1:4" x14ac:dyDescent="0.25">
      <c r="A21" s="12" t="s">
        <v>17</v>
      </c>
      <c r="B21" s="12"/>
      <c r="C21" s="12"/>
      <c r="D21" s="7">
        <f>D3</f>
        <v>848.320325755005</v>
      </c>
    </row>
    <row r="22" spans="1:4" x14ac:dyDescent="0.25">
      <c r="A22" s="12" t="s">
        <v>18</v>
      </c>
      <c r="B22" s="12"/>
      <c r="C22" s="12"/>
      <c r="D22" s="18">
        <f>-D17</f>
        <v>-249.02171700033932</v>
      </c>
    </row>
    <row r="23" spans="1:4" x14ac:dyDescent="0.25">
      <c r="A23" s="19" t="s">
        <v>19</v>
      </c>
      <c r="B23" s="12"/>
      <c r="C23" s="12"/>
      <c r="D23" s="7">
        <f>D4</f>
        <v>0</v>
      </c>
    </row>
    <row r="24" spans="1:4" x14ac:dyDescent="0.25">
      <c r="A24" s="20" t="s">
        <v>20</v>
      </c>
      <c r="B24" s="20"/>
      <c r="C24" s="20"/>
      <c r="D24" s="21">
        <f>SUM(D21:D23)</f>
        <v>599.29860875466568</v>
      </c>
    </row>
  </sheetData>
  <mergeCells count="1">
    <mergeCell ref="A1:D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G21" sqref="G21"/>
    </sheetView>
  </sheetViews>
  <sheetFormatPr defaultRowHeight="15" x14ac:dyDescent="0.25"/>
  <cols>
    <col min="1" max="1" width="124.28515625" bestFit="1" customWidth="1"/>
    <col min="7" max="7" width="52.42578125" bestFit="1" customWidth="1"/>
  </cols>
  <sheetData>
    <row r="1" spans="1:10" x14ac:dyDescent="0.25">
      <c r="A1" s="29" t="s">
        <v>45</v>
      </c>
      <c r="G1" s="30" t="s">
        <v>47</v>
      </c>
    </row>
    <row r="2" spans="1:10" x14ac:dyDescent="0.25">
      <c r="A2" s="12" t="s">
        <v>44</v>
      </c>
      <c r="D2" s="22">
        <v>1500</v>
      </c>
      <c r="G2" s="12" t="s">
        <v>44</v>
      </c>
      <c r="J2" s="22">
        <v>800</v>
      </c>
    </row>
    <row r="3" spans="1:10" x14ac:dyDescent="0.25">
      <c r="A3" t="s">
        <v>1</v>
      </c>
      <c r="B3">
        <v>0.80645161290322498</v>
      </c>
      <c r="D3" s="1">
        <f>D2*B3</f>
        <v>1209.6774193548374</v>
      </c>
      <c r="G3" t="s">
        <v>1</v>
      </c>
      <c r="H3">
        <v>0.80645161290322498</v>
      </c>
      <c r="J3" s="1">
        <f>J2*H3</f>
        <v>645.16129032257993</v>
      </c>
    </row>
    <row r="4" spans="1:10" x14ac:dyDescent="0.25">
      <c r="A4" t="s">
        <v>2</v>
      </c>
      <c r="B4" s="2">
        <v>0.24</v>
      </c>
      <c r="D4" s="1">
        <f>D3*24%</f>
        <v>290.32258064516094</v>
      </c>
      <c r="G4" t="s">
        <v>2</v>
      </c>
      <c r="H4" s="2">
        <v>0.24</v>
      </c>
      <c r="J4" s="1">
        <f>J3*24%</f>
        <v>154.83870967741919</v>
      </c>
    </row>
    <row r="5" spans="1:10" x14ac:dyDescent="0.25">
      <c r="A5" s="4" t="s">
        <v>3</v>
      </c>
      <c r="B5" s="4"/>
      <c r="C5" s="4"/>
      <c r="D5" s="5">
        <f>SUM(D3:D4)</f>
        <v>1499.9999999999984</v>
      </c>
      <c r="G5" s="4" t="s">
        <v>3</v>
      </c>
      <c r="H5" s="4"/>
      <c r="I5" s="4"/>
      <c r="J5" s="5">
        <f>SUM(J3:J4)</f>
        <v>799.99999999999909</v>
      </c>
    </row>
    <row r="7" spans="1:10" x14ac:dyDescent="0.25">
      <c r="A7" s="6" t="s">
        <v>4</v>
      </c>
      <c r="G7" s="6" t="s">
        <v>4</v>
      </c>
    </row>
    <row r="8" spans="1:10" x14ac:dyDescent="0.25">
      <c r="A8" s="12" t="s">
        <v>6</v>
      </c>
      <c r="B8" s="14">
        <v>6.9999999999999999E-4</v>
      </c>
      <c r="C8" s="12"/>
      <c r="D8" s="7">
        <f>D3*B8</f>
        <v>0.84677419354838623</v>
      </c>
      <c r="E8" s="31"/>
      <c r="G8" s="26" t="s">
        <v>6</v>
      </c>
      <c r="H8" s="27">
        <v>6.9999999999999999E-4</v>
      </c>
      <c r="I8" s="26"/>
      <c r="J8" s="28">
        <v>0</v>
      </c>
    </row>
    <row r="9" spans="1:10" x14ac:dyDescent="0.25">
      <c r="A9" s="12" t="s">
        <v>7</v>
      </c>
      <c r="B9" s="14">
        <v>0.03</v>
      </c>
      <c r="C9" s="12"/>
      <c r="D9" s="32">
        <f>D8*B9</f>
        <v>2.5403225806451588E-2</v>
      </c>
      <c r="E9" s="31"/>
      <c r="G9" s="26" t="s">
        <v>7</v>
      </c>
      <c r="H9" s="27">
        <v>0.03</v>
      </c>
      <c r="I9" s="26"/>
      <c r="J9" s="28">
        <v>0</v>
      </c>
    </row>
    <row r="10" spans="1:10" x14ac:dyDescent="0.25">
      <c r="A10" s="12" t="s">
        <v>8</v>
      </c>
      <c r="B10" s="14">
        <v>0.2</v>
      </c>
      <c r="C10" s="12"/>
      <c r="D10" s="32">
        <f>D9*B10</f>
        <v>5.0806451612903179E-3</v>
      </c>
      <c r="E10" s="31"/>
      <c r="G10" s="26" t="s">
        <v>8</v>
      </c>
      <c r="H10" s="27">
        <v>0.2</v>
      </c>
      <c r="I10" s="26"/>
      <c r="J10" s="28">
        <f>J9*H10</f>
        <v>0</v>
      </c>
    </row>
    <row r="11" spans="1:10" x14ac:dyDescent="0.25">
      <c r="A11" t="s">
        <v>9</v>
      </c>
      <c r="B11" s="3">
        <v>5.9999999999999995E-4</v>
      </c>
      <c r="D11" s="1">
        <f>D3*B11</f>
        <v>0.72580645161290236</v>
      </c>
      <c r="E11" s="31"/>
      <c r="G11" t="s">
        <v>9</v>
      </c>
      <c r="H11" s="3">
        <v>5.9999999999999995E-4</v>
      </c>
      <c r="J11" s="1">
        <f>J3*H11</f>
        <v>0.38709677419354793</v>
      </c>
    </row>
    <row r="12" spans="1:10" x14ac:dyDescent="0.25">
      <c r="A12" t="s">
        <v>10</v>
      </c>
      <c r="B12" s="3">
        <v>0.03</v>
      </c>
      <c r="D12" s="1">
        <f>D11*B12</f>
        <v>2.1774193548387069E-2</v>
      </c>
      <c r="E12" s="31"/>
      <c r="G12" t="s">
        <v>10</v>
      </c>
      <c r="H12" s="3">
        <v>0.03</v>
      </c>
      <c r="J12" s="1">
        <f>J11*H12</f>
        <v>1.1612903225806437E-2</v>
      </c>
    </row>
    <row r="13" spans="1:10" x14ac:dyDescent="0.25">
      <c r="A13" t="s">
        <v>11</v>
      </c>
      <c r="B13" s="3">
        <v>0.2</v>
      </c>
      <c r="D13" s="1">
        <f>D12*B13</f>
        <v>4.3548387096774138E-3</v>
      </c>
      <c r="E13" s="31"/>
      <c r="G13" t="s">
        <v>11</v>
      </c>
      <c r="H13" s="3">
        <v>0.2</v>
      </c>
      <c r="J13" s="1">
        <f>J12*H13</f>
        <v>2.3225806451612875E-3</v>
      </c>
    </row>
    <row r="14" spans="1:10" x14ac:dyDescent="0.25">
      <c r="A14" t="s">
        <v>12</v>
      </c>
      <c r="B14" s="2">
        <v>0.2</v>
      </c>
      <c r="D14" s="1">
        <f>D3*B14</f>
        <v>241.93548387096749</v>
      </c>
      <c r="G14" t="s">
        <v>12</v>
      </c>
      <c r="H14" s="2">
        <v>0.2</v>
      </c>
      <c r="J14" s="1">
        <f>J3*H14</f>
        <v>129.03225806451599</v>
      </c>
    </row>
    <row r="15" spans="1:10" x14ac:dyDescent="0.25">
      <c r="A15" s="4" t="s">
        <v>15</v>
      </c>
      <c r="B15" s="4"/>
      <c r="C15" s="4"/>
      <c r="D15" s="5">
        <f>SUM(D8:D14)</f>
        <v>243.56467741935458</v>
      </c>
      <c r="G15" s="4" t="s">
        <v>15</v>
      </c>
      <c r="H15" s="4"/>
      <c r="I15" s="4"/>
      <c r="J15" s="5">
        <f>SUM(J8:J14)</f>
        <v>129.43329032258049</v>
      </c>
    </row>
    <row r="18" spans="1:10" x14ac:dyDescent="0.25">
      <c r="A18" s="6" t="s">
        <v>16</v>
      </c>
      <c r="G18" s="6" t="s">
        <v>16</v>
      </c>
    </row>
    <row r="19" spans="1:10" x14ac:dyDescent="0.25">
      <c r="A19" t="s">
        <v>17</v>
      </c>
      <c r="D19" s="1">
        <f>D3</f>
        <v>1209.6774193548374</v>
      </c>
      <c r="G19" t="s">
        <v>17</v>
      </c>
      <c r="J19" s="1">
        <f>J3</f>
        <v>645.16129032257993</v>
      </c>
    </row>
    <row r="20" spans="1:10" x14ac:dyDescent="0.25">
      <c r="A20" t="s">
        <v>18</v>
      </c>
      <c r="D20" s="8">
        <f>-D15</f>
        <v>-243.56467741935458</v>
      </c>
      <c r="G20" t="s">
        <v>18</v>
      </c>
      <c r="J20" s="8">
        <f>-J15</f>
        <v>-129.43329032258049</v>
      </c>
    </row>
    <row r="21" spans="1:10" x14ac:dyDescent="0.25">
      <c r="A21" s="9" t="s">
        <v>19</v>
      </c>
      <c r="D21" s="1">
        <f>D4</f>
        <v>290.32258064516094</v>
      </c>
      <c r="G21" s="9" t="s">
        <v>19</v>
      </c>
      <c r="J21" s="1">
        <f>J4</f>
        <v>154.83870967741919</v>
      </c>
    </row>
    <row r="22" spans="1:10" x14ac:dyDescent="0.25">
      <c r="A22" s="10" t="s">
        <v>20</v>
      </c>
      <c r="B22" s="10"/>
      <c r="C22" s="10"/>
      <c r="D22" s="11">
        <f>SUM(D19:D21)</f>
        <v>1256.4353225806437</v>
      </c>
      <c r="G22" s="10" t="s">
        <v>20</v>
      </c>
      <c r="H22" s="10"/>
      <c r="I22" s="10"/>
      <c r="J22" s="11">
        <f>SUM(J19:J21)</f>
        <v>670.56670967741854</v>
      </c>
    </row>
    <row r="25" spans="1:10" x14ac:dyDescent="0.25">
      <c r="A25" s="26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D2" sqref="D2"/>
    </sheetView>
  </sheetViews>
  <sheetFormatPr defaultRowHeight="15" x14ac:dyDescent="0.25"/>
  <cols>
    <col min="1" max="1" width="57.7109375" bestFit="1" customWidth="1"/>
    <col min="2" max="2" width="12" bestFit="1" customWidth="1"/>
  </cols>
  <sheetData>
    <row r="1" spans="1:4" x14ac:dyDescent="0.25">
      <c r="A1" s="33" t="s">
        <v>34</v>
      </c>
      <c r="B1" s="33"/>
      <c r="C1" s="33"/>
      <c r="D1" s="33"/>
    </row>
    <row r="2" spans="1:4" x14ac:dyDescent="0.25">
      <c r="A2" t="s">
        <v>0</v>
      </c>
      <c r="D2" s="22">
        <v>1000</v>
      </c>
    </row>
    <row r="3" spans="1:4" x14ac:dyDescent="0.25">
      <c r="A3" t="s">
        <v>1</v>
      </c>
      <c r="B3">
        <v>0.70482097547222999</v>
      </c>
      <c r="D3" s="1">
        <f>D2*B3</f>
        <v>704.82097547222997</v>
      </c>
    </row>
    <row r="4" spans="1:4" x14ac:dyDescent="0.25">
      <c r="A4" t="s">
        <v>2</v>
      </c>
      <c r="B4" s="2">
        <v>0.24</v>
      </c>
      <c r="D4" s="1">
        <f>D3*24%</f>
        <v>169.15703411333519</v>
      </c>
    </row>
    <row r="5" spans="1:4" x14ac:dyDescent="0.25">
      <c r="A5" t="s">
        <v>33</v>
      </c>
      <c r="B5" s="3">
        <v>0.17879999999999999</v>
      </c>
      <c r="D5" s="1">
        <f>D3*B5</f>
        <v>126.02199041443471</v>
      </c>
    </row>
    <row r="6" spans="1:4" x14ac:dyDescent="0.25">
      <c r="A6" s="4" t="s">
        <v>3</v>
      </c>
      <c r="B6" s="4"/>
      <c r="C6" s="4"/>
      <c r="D6" s="5">
        <f>SUM(D3:D5)</f>
        <v>999.99999999999989</v>
      </c>
    </row>
    <row r="8" spans="1:4" x14ac:dyDescent="0.25">
      <c r="A8" s="6" t="s">
        <v>4</v>
      </c>
    </row>
    <row r="9" spans="1:4" x14ac:dyDescent="0.25">
      <c r="A9" t="s">
        <v>5</v>
      </c>
      <c r="B9" s="3">
        <v>9.2200000000000004E-2</v>
      </c>
      <c r="D9" s="1">
        <f>D3*B9</f>
        <v>64.9844939385396</v>
      </c>
    </row>
    <row r="10" spans="1:4" x14ac:dyDescent="0.25">
      <c r="A10" t="s">
        <v>6</v>
      </c>
      <c r="B10" s="3">
        <v>6.9999999999999999E-4</v>
      </c>
      <c r="D10" s="1">
        <f>D3*B10</f>
        <v>0.49337468283056096</v>
      </c>
    </row>
    <row r="11" spans="1:4" x14ac:dyDescent="0.25">
      <c r="A11" t="s">
        <v>7</v>
      </c>
      <c r="B11" s="3">
        <v>0.03</v>
      </c>
      <c r="D11" s="1">
        <f>D10*B11</f>
        <v>1.4801240484916829E-2</v>
      </c>
    </row>
    <row r="12" spans="1:4" x14ac:dyDescent="0.25">
      <c r="A12" t="s">
        <v>8</v>
      </c>
      <c r="B12" s="3">
        <v>0.2</v>
      </c>
      <c r="D12" s="1">
        <f>D11*B12</f>
        <v>2.9602480969833662E-3</v>
      </c>
    </row>
    <row r="13" spans="1:4" x14ac:dyDescent="0.25">
      <c r="A13" t="s">
        <v>9</v>
      </c>
      <c r="B13" s="3">
        <v>5.9999999999999995E-4</v>
      </c>
      <c r="D13" s="1">
        <f>D3*B13</f>
        <v>0.42289258528333795</v>
      </c>
    </row>
    <row r="14" spans="1:4" x14ac:dyDescent="0.25">
      <c r="A14" t="s">
        <v>10</v>
      </c>
      <c r="B14" s="3">
        <v>0.03</v>
      </c>
      <c r="D14" s="1">
        <f>D13*B14</f>
        <v>1.2686777558500138E-2</v>
      </c>
    </row>
    <row r="15" spans="1:4" x14ac:dyDescent="0.25">
      <c r="A15" t="s">
        <v>11</v>
      </c>
      <c r="B15" s="3">
        <v>0.2</v>
      </c>
      <c r="D15" s="1">
        <f>D14*B15</f>
        <v>2.5373555117000277E-3</v>
      </c>
    </row>
    <row r="16" spans="1:4" x14ac:dyDescent="0.25">
      <c r="A16" t="s">
        <v>12</v>
      </c>
      <c r="B16" s="2">
        <v>0.2</v>
      </c>
      <c r="D16" s="1">
        <f>D3*B16</f>
        <v>140.96419509444601</v>
      </c>
    </row>
    <row r="17" spans="1:4" x14ac:dyDescent="0.25">
      <c r="A17" s="4" t="s">
        <v>15</v>
      </c>
      <c r="B17" s="4"/>
      <c r="C17" s="4"/>
      <c r="D17" s="5">
        <f>SUM(D9:D16)</f>
        <v>206.89794192275161</v>
      </c>
    </row>
    <row r="20" spans="1:4" x14ac:dyDescent="0.25">
      <c r="A20" s="6" t="s">
        <v>16</v>
      </c>
    </row>
    <row r="21" spans="1:4" x14ac:dyDescent="0.25">
      <c r="A21" t="s">
        <v>17</v>
      </c>
      <c r="D21" s="1">
        <f>D3</f>
        <v>704.82097547222997</v>
      </c>
    </row>
    <row r="22" spans="1:4" x14ac:dyDescent="0.25">
      <c r="A22" t="s">
        <v>18</v>
      </c>
      <c r="D22" s="8">
        <f>-D17</f>
        <v>-206.89794192275161</v>
      </c>
    </row>
    <row r="23" spans="1:4" x14ac:dyDescent="0.25">
      <c r="A23" s="9" t="s">
        <v>19</v>
      </c>
      <c r="D23" s="1">
        <f>D4</f>
        <v>169.15703411333519</v>
      </c>
    </row>
    <row r="24" spans="1:4" x14ac:dyDescent="0.25">
      <c r="A24" s="10" t="s">
        <v>20</v>
      </c>
      <c r="B24" s="10"/>
      <c r="C24" s="10"/>
      <c r="D24" s="11">
        <f>SUM(D21:D23)</f>
        <v>667.08006766281358</v>
      </c>
    </row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D19" sqref="D19"/>
    </sheetView>
  </sheetViews>
  <sheetFormatPr defaultRowHeight="15" x14ac:dyDescent="0.25"/>
  <cols>
    <col min="1" max="1" width="69.28515625" bestFit="1" customWidth="1"/>
    <col min="2" max="2" width="13.7109375" bestFit="1" customWidth="1"/>
    <col min="4" max="4" width="8.5703125" bestFit="1" customWidth="1"/>
  </cols>
  <sheetData>
    <row r="1" spans="1:5" x14ac:dyDescent="0.25">
      <c r="A1" s="33" t="s">
        <v>36</v>
      </c>
      <c r="B1" s="33"/>
      <c r="C1" s="33"/>
      <c r="D1" s="33"/>
    </row>
    <row r="2" spans="1:5" x14ac:dyDescent="0.25">
      <c r="A2" t="s">
        <v>0</v>
      </c>
      <c r="D2" s="1">
        <v>1000</v>
      </c>
    </row>
    <row r="3" spans="1:5" x14ac:dyDescent="0.25">
      <c r="A3" s="23" t="s">
        <v>1</v>
      </c>
      <c r="B3" s="23">
        <v>0.69001999999999997</v>
      </c>
      <c r="C3" s="23"/>
      <c r="D3" s="24">
        <v>690.02</v>
      </c>
      <c r="E3" s="1"/>
    </row>
    <row r="4" spans="1:5" x14ac:dyDescent="0.25">
      <c r="A4" t="s">
        <v>2</v>
      </c>
      <c r="B4" s="2">
        <v>0.24</v>
      </c>
      <c r="D4" s="1">
        <f>D3*24%</f>
        <v>165.60479999999998</v>
      </c>
    </row>
    <row r="5" spans="1:5" x14ac:dyDescent="0.25">
      <c r="A5" t="s">
        <v>24</v>
      </c>
      <c r="B5" s="3">
        <v>0.17879999999999999</v>
      </c>
      <c r="D5" s="1">
        <f>D3*B5</f>
        <v>123.37557599999998</v>
      </c>
    </row>
    <row r="6" spans="1:5" x14ac:dyDescent="0.25">
      <c r="A6" t="s">
        <v>25</v>
      </c>
      <c r="B6" s="2" t="s">
        <v>14</v>
      </c>
      <c r="D6" s="1">
        <v>19.5</v>
      </c>
    </row>
    <row r="7" spans="1:5" x14ac:dyDescent="0.25">
      <c r="A7" s="4" t="s">
        <v>3</v>
      </c>
      <c r="B7" s="4"/>
      <c r="C7" s="4"/>
      <c r="D7" s="5">
        <f>SUM(D3:D6)</f>
        <v>998.50037599999996</v>
      </c>
    </row>
    <row r="9" spans="1:5" x14ac:dyDescent="0.25">
      <c r="A9" s="6" t="s">
        <v>4</v>
      </c>
    </row>
    <row r="10" spans="1:5" x14ac:dyDescent="0.25">
      <c r="A10" t="s">
        <v>5</v>
      </c>
      <c r="B10" s="3">
        <v>9.2200000000000004E-2</v>
      </c>
      <c r="D10" s="1">
        <f>D3*B10</f>
        <v>63.619844000000001</v>
      </c>
    </row>
    <row r="11" spans="1:5" x14ac:dyDescent="0.25">
      <c r="A11" t="s">
        <v>6</v>
      </c>
      <c r="B11" s="3">
        <v>6.9999999999999999E-4</v>
      </c>
      <c r="D11" s="7">
        <f>D3*B11</f>
        <v>0.483014</v>
      </c>
    </row>
    <row r="12" spans="1:5" x14ac:dyDescent="0.25">
      <c r="A12" t="s">
        <v>7</v>
      </c>
      <c r="B12" s="3">
        <v>0.03</v>
      </c>
      <c r="D12" s="7">
        <f>D11*B12-0.01</f>
        <v>4.4904199999999984E-3</v>
      </c>
    </row>
    <row r="13" spans="1:5" x14ac:dyDescent="0.25">
      <c r="A13" t="s">
        <v>8</v>
      </c>
      <c r="B13" s="3">
        <v>0.2</v>
      </c>
      <c r="D13" s="7">
        <f>D12*B13</f>
        <v>8.9808399999999973E-4</v>
      </c>
    </row>
    <row r="14" spans="1:5" x14ac:dyDescent="0.25">
      <c r="A14" t="s">
        <v>9</v>
      </c>
      <c r="B14" s="3">
        <v>5.9999999999999995E-4</v>
      </c>
      <c r="D14" s="7">
        <f>D3*B14</f>
        <v>0.41401199999999994</v>
      </c>
    </row>
    <row r="15" spans="1:5" x14ac:dyDescent="0.25">
      <c r="A15" t="s">
        <v>10</v>
      </c>
      <c r="B15" s="3">
        <v>0.03</v>
      </c>
      <c r="D15" s="1">
        <f>D14*B15-0.01</f>
        <v>2.4203599999999981E-3</v>
      </c>
    </row>
    <row r="16" spans="1:5" x14ac:dyDescent="0.25">
      <c r="A16" t="s">
        <v>11</v>
      </c>
      <c r="B16" s="3">
        <v>0.2</v>
      </c>
      <c r="D16" s="1">
        <f>D15*B16</f>
        <v>4.8407199999999967E-4</v>
      </c>
    </row>
    <row r="17" spans="1:4" x14ac:dyDescent="0.25">
      <c r="A17" t="s">
        <v>12</v>
      </c>
      <c r="B17" s="2">
        <v>0.2</v>
      </c>
      <c r="D17" s="1">
        <f>D3*B17</f>
        <v>138.00399999999999</v>
      </c>
    </row>
    <row r="18" spans="1:4" x14ac:dyDescent="0.25">
      <c r="A18" t="s">
        <v>35</v>
      </c>
      <c r="B18" s="2" t="s">
        <v>14</v>
      </c>
      <c r="D18" s="1">
        <v>19.5</v>
      </c>
    </row>
    <row r="19" spans="1:4" x14ac:dyDescent="0.25">
      <c r="A19" t="s">
        <v>13</v>
      </c>
      <c r="B19" s="2" t="s">
        <v>14</v>
      </c>
      <c r="D19" s="1">
        <v>26</v>
      </c>
    </row>
    <row r="20" spans="1:4" x14ac:dyDescent="0.25">
      <c r="A20" s="4" t="s">
        <v>15</v>
      </c>
      <c r="B20" s="4"/>
      <c r="C20" s="4"/>
      <c r="D20" s="5">
        <f>SUM(D10:D19)</f>
        <v>248.02916293599998</v>
      </c>
    </row>
    <row r="23" spans="1:4" x14ac:dyDescent="0.25">
      <c r="A23" s="6" t="s">
        <v>16</v>
      </c>
    </row>
    <row r="24" spans="1:4" x14ac:dyDescent="0.25">
      <c r="A24" t="s">
        <v>17</v>
      </c>
      <c r="D24" s="1">
        <f>D3</f>
        <v>690.02</v>
      </c>
    </row>
    <row r="25" spans="1:4" x14ac:dyDescent="0.25">
      <c r="A25" t="s">
        <v>18</v>
      </c>
      <c r="D25" s="8">
        <f>-D20</f>
        <v>-248.02916293599998</v>
      </c>
    </row>
    <row r="26" spans="1:4" x14ac:dyDescent="0.25">
      <c r="A26" s="9" t="s">
        <v>19</v>
      </c>
      <c r="D26" s="1">
        <f>D4</f>
        <v>165.60479999999998</v>
      </c>
    </row>
    <row r="27" spans="1:4" x14ac:dyDescent="0.25">
      <c r="A27" s="10" t="s">
        <v>20</v>
      </c>
      <c r="B27" s="10"/>
      <c r="C27" s="10"/>
      <c r="D27" s="11">
        <f>SUM(D24:D26)</f>
        <v>607.59563706400002</v>
      </c>
    </row>
    <row r="30" spans="1:4" x14ac:dyDescent="0.25">
      <c r="A30" s="25" t="s">
        <v>41</v>
      </c>
    </row>
  </sheetData>
  <mergeCells count="1">
    <mergeCell ref="A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>
      <selection activeCell="D19" sqref="D19"/>
    </sheetView>
  </sheetViews>
  <sheetFormatPr defaultRowHeight="15" x14ac:dyDescent="0.25"/>
  <cols>
    <col min="1" max="1" width="69.28515625" bestFit="1" customWidth="1"/>
    <col min="2" max="2" width="13.7109375" bestFit="1" customWidth="1"/>
    <col min="4" max="4" width="8.42578125" bestFit="1" customWidth="1"/>
  </cols>
  <sheetData>
    <row r="1" spans="1:4" x14ac:dyDescent="0.25">
      <c r="A1" s="33" t="s">
        <v>42</v>
      </c>
      <c r="B1" s="33"/>
      <c r="C1" s="33"/>
      <c r="D1" s="33"/>
    </row>
    <row r="2" spans="1:4" x14ac:dyDescent="0.25">
      <c r="A2" t="s">
        <v>21</v>
      </c>
      <c r="D2" s="1">
        <v>1000</v>
      </c>
    </row>
    <row r="3" spans="1:4" x14ac:dyDescent="0.25">
      <c r="A3" s="23" t="s">
        <v>1</v>
      </c>
      <c r="B3" s="23">
        <v>0.83050999999999997</v>
      </c>
      <c r="C3" s="23"/>
      <c r="D3" s="24">
        <v>768.3</v>
      </c>
    </row>
    <row r="4" spans="1:4" x14ac:dyDescent="0.25">
      <c r="A4" t="s">
        <v>2</v>
      </c>
      <c r="B4" s="2">
        <v>0.24</v>
      </c>
      <c r="D4" s="1">
        <v>0</v>
      </c>
    </row>
    <row r="5" spans="1:4" x14ac:dyDescent="0.25">
      <c r="A5" t="s">
        <v>33</v>
      </c>
      <c r="B5" s="3">
        <v>0.17879999999999999</v>
      </c>
      <c r="D5" s="1">
        <f>D3*B5</f>
        <v>137.37203999999997</v>
      </c>
    </row>
    <row r="6" spans="1:4" x14ac:dyDescent="0.25">
      <c r="A6" t="s">
        <v>25</v>
      </c>
      <c r="B6" s="2" t="s">
        <v>14</v>
      </c>
      <c r="D6" s="1">
        <v>19.5</v>
      </c>
    </row>
    <row r="7" spans="1:4" x14ac:dyDescent="0.25">
      <c r="A7" s="4" t="s">
        <v>3</v>
      </c>
      <c r="B7" s="4"/>
      <c r="C7" s="4"/>
      <c r="D7" s="5">
        <f>SUM(D3:D6)</f>
        <v>925.17203999999992</v>
      </c>
    </row>
    <row r="9" spans="1:4" x14ac:dyDescent="0.25">
      <c r="A9" s="6" t="s">
        <v>4</v>
      </c>
    </row>
    <row r="10" spans="1:4" x14ac:dyDescent="0.25">
      <c r="A10" t="s">
        <v>5</v>
      </c>
      <c r="B10" s="3">
        <v>9.2200000000000004E-2</v>
      </c>
      <c r="D10" s="1">
        <f>D3*B10</f>
        <v>70.837260000000001</v>
      </c>
    </row>
    <row r="11" spans="1:4" x14ac:dyDescent="0.25">
      <c r="A11" t="s">
        <v>6</v>
      </c>
      <c r="B11" s="3">
        <v>5.9999999999999995E-4</v>
      </c>
      <c r="D11" s="1">
        <f>D3*B11</f>
        <v>0.46097999999999995</v>
      </c>
    </row>
    <row r="12" spans="1:4" x14ac:dyDescent="0.25">
      <c r="A12" t="s">
        <v>7</v>
      </c>
      <c r="B12" s="3">
        <v>0.03</v>
      </c>
      <c r="D12" s="1">
        <f>D11*B12</f>
        <v>1.3829399999999999E-2</v>
      </c>
    </row>
    <row r="13" spans="1:4" x14ac:dyDescent="0.25">
      <c r="A13" t="s">
        <v>8</v>
      </c>
      <c r="B13" s="3">
        <v>0.2</v>
      </c>
      <c r="D13" s="1">
        <f>D12*B13</f>
        <v>2.7658800000000001E-3</v>
      </c>
    </row>
    <row r="14" spans="1:4" x14ac:dyDescent="0.25">
      <c r="A14" t="s">
        <v>9</v>
      </c>
      <c r="B14" s="3">
        <v>6.9999999999999999E-4</v>
      </c>
      <c r="D14" s="1">
        <f>D3*B14</f>
        <v>0.53781000000000001</v>
      </c>
    </row>
    <row r="15" spans="1:4" x14ac:dyDescent="0.25">
      <c r="A15" t="s">
        <v>10</v>
      </c>
      <c r="B15" s="3">
        <v>0.03</v>
      </c>
      <c r="D15" s="1">
        <f>D14*B15</f>
        <v>1.6134300000000001E-2</v>
      </c>
    </row>
    <row r="16" spans="1:4" x14ac:dyDescent="0.25">
      <c r="A16" t="s">
        <v>11</v>
      </c>
      <c r="B16" s="3">
        <v>0.2</v>
      </c>
      <c r="D16" s="1">
        <f>D15*B16</f>
        <v>3.2268600000000002E-3</v>
      </c>
    </row>
    <row r="17" spans="1:4" x14ac:dyDescent="0.25">
      <c r="A17" t="s">
        <v>12</v>
      </c>
      <c r="B17" s="2">
        <v>0.2</v>
      </c>
      <c r="D17" s="1">
        <f>D3*B17</f>
        <v>153.66</v>
      </c>
    </row>
    <row r="18" spans="1:4" x14ac:dyDescent="0.25">
      <c r="A18" t="s">
        <v>35</v>
      </c>
      <c r="B18" s="2" t="s">
        <v>14</v>
      </c>
      <c r="D18" s="1">
        <v>19.5</v>
      </c>
    </row>
    <row r="19" spans="1:4" x14ac:dyDescent="0.25">
      <c r="A19" t="s">
        <v>13</v>
      </c>
      <c r="B19" s="2" t="s">
        <v>14</v>
      </c>
      <c r="D19" s="1">
        <v>26</v>
      </c>
    </row>
    <row r="20" spans="1:4" x14ac:dyDescent="0.25">
      <c r="A20" s="4" t="s">
        <v>15</v>
      </c>
      <c r="B20" s="4"/>
      <c r="C20" s="4"/>
      <c r="D20" s="5">
        <f>SUM(D10:D19)</f>
        <v>271.03200644000003</v>
      </c>
    </row>
    <row r="23" spans="1:4" x14ac:dyDescent="0.25">
      <c r="A23" s="6" t="s">
        <v>16</v>
      </c>
    </row>
    <row r="24" spans="1:4" x14ac:dyDescent="0.25">
      <c r="A24" t="s">
        <v>17</v>
      </c>
      <c r="D24" s="1">
        <f>D3</f>
        <v>768.3</v>
      </c>
    </row>
    <row r="25" spans="1:4" x14ac:dyDescent="0.25">
      <c r="A25" t="s">
        <v>18</v>
      </c>
      <c r="D25" s="8">
        <f>-D20</f>
        <v>-271.03200644000003</v>
      </c>
    </row>
    <row r="26" spans="1:4" x14ac:dyDescent="0.25">
      <c r="A26" s="9" t="s">
        <v>19</v>
      </c>
      <c r="D26" s="1">
        <f>D4</f>
        <v>0</v>
      </c>
    </row>
    <row r="27" spans="1:4" x14ac:dyDescent="0.25">
      <c r="A27" s="10" t="s">
        <v>20</v>
      </c>
      <c r="B27" s="10"/>
      <c r="C27" s="10"/>
      <c r="D27" s="11">
        <f>SUM(D24:D26)</f>
        <v>497.26799355999992</v>
      </c>
    </row>
    <row r="30" spans="1:4" x14ac:dyDescent="0.25">
      <c r="A30" s="25" t="s">
        <v>41</v>
      </c>
    </row>
  </sheetData>
  <mergeCells count="1">
    <mergeCell ref="A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D19" sqref="D19"/>
    </sheetView>
  </sheetViews>
  <sheetFormatPr defaultRowHeight="15" x14ac:dyDescent="0.25"/>
  <cols>
    <col min="1" max="1" width="69.28515625" bestFit="1" customWidth="1"/>
    <col min="2" max="2" width="13.7109375" bestFit="1" customWidth="1"/>
    <col min="4" max="4" width="7.7109375" bestFit="1" customWidth="1"/>
  </cols>
  <sheetData>
    <row r="1" spans="1:6" x14ac:dyDescent="0.25">
      <c r="A1" s="33" t="s">
        <v>36</v>
      </c>
      <c r="B1" s="33"/>
      <c r="C1" s="33"/>
      <c r="D1" s="33"/>
    </row>
    <row r="2" spans="1:6" x14ac:dyDescent="0.25">
      <c r="A2" t="s">
        <v>0</v>
      </c>
      <c r="D2" s="1">
        <v>1000</v>
      </c>
    </row>
    <row r="3" spans="1:6" x14ac:dyDescent="0.25">
      <c r="A3" s="23" t="s">
        <v>1</v>
      </c>
      <c r="B3" s="23">
        <v>0.68685099999999999</v>
      </c>
      <c r="C3" s="23"/>
      <c r="D3" s="24">
        <f>D2*B3</f>
        <v>686.851</v>
      </c>
      <c r="F3" s="1"/>
    </row>
    <row r="4" spans="1:6" x14ac:dyDescent="0.25">
      <c r="A4" t="s">
        <v>2</v>
      </c>
      <c r="B4" s="2">
        <v>0.24</v>
      </c>
      <c r="D4" s="1">
        <f>D3*24%</f>
        <v>164.84423999999999</v>
      </c>
    </row>
    <row r="5" spans="1:6" x14ac:dyDescent="0.25">
      <c r="A5" t="s">
        <v>24</v>
      </c>
      <c r="B5" s="3">
        <v>0.17879999999999999</v>
      </c>
      <c r="D5" s="1">
        <f>D3*B5</f>
        <v>122.80895879999998</v>
      </c>
    </row>
    <row r="6" spans="1:6" x14ac:dyDescent="0.25">
      <c r="A6" t="s">
        <v>25</v>
      </c>
      <c r="B6" s="2" t="s">
        <v>22</v>
      </c>
      <c r="D6" s="1">
        <v>23.5</v>
      </c>
    </row>
    <row r="7" spans="1:6" x14ac:dyDescent="0.25">
      <c r="A7" s="4" t="s">
        <v>3</v>
      </c>
      <c r="B7" s="4"/>
      <c r="C7" s="4"/>
      <c r="D7" s="5">
        <f>SUM(D3:D6)</f>
        <v>998.00419880000004</v>
      </c>
    </row>
    <row r="9" spans="1:6" x14ac:dyDescent="0.25">
      <c r="A9" s="6" t="s">
        <v>4</v>
      </c>
    </row>
    <row r="10" spans="1:6" x14ac:dyDescent="0.25">
      <c r="A10" t="s">
        <v>5</v>
      </c>
      <c r="B10" s="3">
        <v>9.2200000000000004E-2</v>
      </c>
      <c r="D10" s="1">
        <f>D3*B10</f>
        <v>63.327662200000006</v>
      </c>
    </row>
    <row r="11" spans="1:6" x14ac:dyDescent="0.25">
      <c r="A11" t="s">
        <v>6</v>
      </c>
      <c r="B11" s="3">
        <v>6.9999999999999999E-4</v>
      </c>
      <c r="D11" s="7">
        <f>D3*B11</f>
        <v>0.48079569999999999</v>
      </c>
    </row>
    <row r="12" spans="1:6" x14ac:dyDescent="0.25">
      <c r="A12" t="s">
        <v>7</v>
      </c>
      <c r="B12" s="3">
        <v>0.03</v>
      </c>
      <c r="D12" s="7">
        <f>D11*B12-0.01</f>
        <v>4.4238709999999994E-3</v>
      </c>
    </row>
    <row r="13" spans="1:6" x14ac:dyDescent="0.25">
      <c r="A13" t="s">
        <v>8</v>
      </c>
      <c r="B13" s="3">
        <v>0.2</v>
      </c>
      <c r="D13" s="7">
        <f>D12*B13</f>
        <v>8.8477419999999992E-4</v>
      </c>
    </row>
    <row r="14" spans="1:6" x14ac:dyDescent="0.25">
      <c r="A14" t="s">
        <v>9</v>
      </c>
      <c r="B14" s="3">
        <v>5.9999999999999995E-4</v>
      </c>
      <c r="D14" s="7">
        <f>D3*B14</f>
        <v>0.41211059999999994</v>
      </c>
    </row>
    <row r="15" spans="1:6" x14ac:dyDescent="0.25">
      <c r="A15" t="s">
        <v>10</v>
      </c>
      <c r="B15" s="3">
        <v>0.03</v>
      </c>
      <c r="D15" s="1">
        <f>D14*B15-0.01</f>
        <v>2.3633179999999979E-3</v>
      </c>
    </row>
    <row r="16" spans="1:6" x14ac:dyDescent="0.25">
      <c r="A16" t="s">
        <v>11</v>
      </c>
      <c r="B16" s="3">
        <v>0.2</v>
      </c>
      <c r="D16" s="1">
        <f>D15*B16</f>
        <v>4.7266359999999962E-4</v>
      </c>
    </row>
    <row r="17" spans="1:4" x14ac:dyDescent="0.25">
      <c r="A17" t="s">
        <v>12</v>
      </c>
      <c r="B17" s="2">
        <v>0.2</v>
      </c>
      <c r="D17" s="1">
        <f>D3*B17</f>
        <v>137.37020000000001</v>
      </c>
    </row>
    <row r="18" spans="1:4" x14ac:dyDescent="0.25">
      <c r="A18" t="s">
        <v>35</v>
      </c>
      <c r="B18" s="2" t="s">
        <v>22</v>
      </c>
      <c r="D18" s="1">
        <v>23.5</v>
      </c>
    </row>
    <row r="19" spans="1:4" x14ac:dyDescent="0.25">
      <c r="A19" t="s">
        <v>13</v>
      </c>
      <c r="B19" s="2" t="s">
        <v>22</v>
      </c>
      <c r="D19" s="1">
        <v>31</v>
      </c>
    </row>
    <row r="20" spans="1:4" x14ac:dyDescent="0.25">
      <c r="A20" s="4" t="s">
        <v>15</v>
      </c>
      <c r="B20" s="4"/>
      <c r="C20" s="4"/>
      <c r="D20" s="5">
        <f>SUM(D10:D19)</f>
        <v>256.09891312680003</v>
      </c>
    </row>
    <row r="23" spans="1:4" x14ac:dyDescent="0.25">
      <c r="A23" s="6" t="s">
        <v>16</v>
      </c>
    </row>
    <row r="24" spans="1:4" x14ac:dyDescent="0.25">
      <c r="A24" t="s">
        <v>17</v>
      </c>
      <c r="D24" s="1">
        <f>D3</f>
        <v>686.851</v>
      </c>
    </row>
    <row r="25" spans="1:4" x14ac:dyDescent="0.25">
      <c r="A25" t="s">
        <v>18</v>
      </c>
      <c r="D25" s="8">
        <f>-D20</f>
        <v>-256.09891312680003</v>
      </c>
    </row>
    <row r="26" spans="1:4" x14ac:dyDescent="0.25">
      <c r="A26" s="9" t="s">
        <v>19</v>
      </c>
      <c r="D26" s="1">
        <f>D4</f>
        <v>164.84423999999999</v>
      </c>
    </row>
    <row r="27" spans="1:4" x14ac:dyDescent="0.25">
      <c r="A27" s="10" t="s">
        <v>20</v>
      </c>
      <c r="B27" s="10"/>
      <c r="C27" s="10"/>
      <c r="D27" s="11">
        <f>SUM(D24:D26)</f>
        <v>595.59632687319993</v>
      </c>
    </row>
    <row r="30" spans="1:4" x14ac:dyDescent="0.25">
      <c r="A30" s="25" t="s">
        <v>41</v>
      </c>
    </row>
  </sheetData>
  <mergeCells count="1">
    <mergeCell ref="A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>
      <selection activeCell="D19" sqref="D19"/>
    </sheetView>
  </sheetViews>
  <sheetFormatPr defaultRowHeight="15" x14ac:dyDescent="0.25"/>
  <cols>
    <col min="1" max="1" width="69.28515625" bestFit="1" customWidth="1"/>
    <col min="2" max="2" width="13.7109375" bestFit="1" customWidth="1"/>
    <col min="4" max="4" width="7.7109375" bestFit="1" customWidth="1"/>
  </cols>
  <sheetData>
    <row r="1" spans="1:4" x14ac:dyDescent="0.25">
      <c r="A1" s="33" t="s">
        <v>37</v>
      </c>
      <c r="B1" s="33"/>
      <c r="C1" s="33"/>
      <c r="D1" s="33"/>
    </row>
    <row r="2" spans="1:4" x14ac:dyDescent="0.25">
      <c r="A2" t="s">
        <v>21</v>
      </c>
      <c r="D2" s="1">
        <v>1000</v>
      </c>
    </row>
    <row r="3" spans="1:4" x14ac:dyDescent="0.25">
      <c r="A3" s="23" t="s">
        <v>1</v>
      </c>
      <c r="B3" s="23">
        <v>0.82669999999999999</v>
      </c>
      <c r="C3" s="23"/>
      <c r="D3" s="24">
        <f>D2*B3</f>
        <v>826.7</v>
      </c>
    </row>
    <row r="4" spans="1:4" x14ac:dyDescent="0.25">
      <c r="A4" t="s">
        <v>2</v>
      </c>
      <c r="B4" s="2">
        <v>0.24</v>
      </c>
      <c r="D4" s="1">
        <v>0</v>
      </c>
    </row>
    <row r="5" spans="1:4" x14ac:dyDescent="0.25">
      <c r="A5" t="s">
        <v>24</v>
      </c>
      <c r="B5" s="3">
        <v>0.17879999999999999</v>
      </c>
      <c r="D5" s="1">
        <f>D3*B5</f>
        <v>147.81396000000001</v>
      </c>
    </row>
    <row r="6" spans="1:4" x14ac:dyDescent="0.25">
      <c r="A6" t="s">
        <v>25</v>
      </c>
      <c r="B6" s="2" t="s">
        <v>22</v>
      </c>
      <c r="D6" s="1">
        <v>25.5</v>
      </c>
    </row>
    <row r="7" spans="1:4" x14ac:dyDescent="0.25">
      <c r="A7" s="4" t="s">
        <v>3</v>
      </c>
      <c r="B7" s="4"/>
      <c r="C7" s="4"/>
      <c r="D7" s="5">
        <f>SUM(D3:D6)</f>
        <v>1000.01396</v>
      </c>
    </row>
    <row r="9" spans="1:4" x14ac:dyDescent="0.25">
      <c r="A9" s="6" t="s">
        <v>4</v>
      </c>
    </row>
    <row r="10" spans="1:4" x14ac:dyDescent="0.25">
      <c r="A10" t="s">
        <v>5</v>
      </c>
      <c r="B10" s="3">
        <v>9.2200000000000004E-2</v>
      </c>
      <c r="D10" s="1">
        <f>D3*B10</f>
        <v>76.221740000000011</v>
      </c>
    </row>
    <row r="11" spans="1:4" x14ac:dyDescent="0.25">
      <c r="A11" t="s">
        <v>6</v>
      </c>
      <c r="B11" s="3">
        <v>6.9999999999999999E-4</v>
      </c>
      <c r="D11" s="7">
        <f>D3*B11</f>
        <v>0.57869000000000004</v>
      </c>
    </row>
    <row r="12" spans="1:4" x14ac:dyDescent="0.25">
      <c r="A12" t="s">
        <v>7</v>
      </c>
      <c r="B12" s="3">
        <v>0.03</v>
      </c>
      <c r="D12" s="7">
        <f>D11*B12-0.01</f>
        <v>7.3606999999999995E-3</v>
      </c>
    </row>
    <row r="13" spans="1:4" x14ac:dyDescent="0.25">
      <c r="A13" t="s">
        <v>8</v>
      </c>
      <c r="B13" s="3">
        <v>0.2</v>
      </c>
      <c r="D13" s="7">
        <f>D12*B13</f>
        <v>1.47214E-3</v>
      </c>
    </row>
    <row r="14" spans="1:4" x14ac:dyDescent="0.25">
      <c r="A14" t="s">
        <v>9</v>
      </c>
      <c r="B14" s="3">
        <v>5.9999999999999995E-4</v>
      </c>
      <c r="D14" s="7">
        <f>D3*B14</f>
        <v>0.49601999999999996</v>
      </c>
    </row>
    <row r="15" spans="1:4" x14ac:dyDescent="0.25">
      <c r="A15" t="s">
        <v>10</v>
      </c>
      <c r="B15" s="3">
        <v>0.03</v>
      </c>
      <c r="D15" s="1">
        <f>D14*B15-0.01</f>
        <v>4.8805999999999988E-3</v>
      </c>
    </row>
    <row r="16" spans="1:4" x14ac:dyDescent="0.25">
      <c r="A16" t="s">
        <v>11</v>
      </c>
      <c r="B16" s="3">
        <v>0.2</v>
      </c>
      <c r="D16" s="1">
        <f>D15*B16</f>
        <v>9.7611999999999981E-4</v>
      </c>
    </row>
    <row r="17" spans="1:4" x14ac:dyDescent="0.25">
      <c r="A17" t="s">
        <v>12</v>
      </c>
      <c r="B17" s="2">
        <v>0.2</v>
      </c>
      <c r="D17" s="1">
        <f>D3*B17</f>
        <v>165.34000000000003</v>
      </c>
    </row>
    <row r="18" spans="1:4" x14ac:dyDescent="0.25">
      <c r="A18" t="s">
        <v>35</v>
      </c>
      <c r="B18" s="2" t="s">
        <v>22</v>
      </c>
      <c r="D18" s="1">
        <v>23.5</v>
      </c>
    </row>
    <row r="19" spans="1:4" x14ac:dyDescent="0.25">
      <c r="A19" t="s">
        <v>13</v>
      </c>
      <c r="B19" s="2" t="s">
        <v>22</v>
      </c>
      <c r="D19" s="1">
        <v>31</v>
      </c>
    </row>
    <row r="20" spans="1:4" x14ac:dyDescent="0.25">
      <c r="A20" s="4" t="s">
        <v>15</v>
      </c>
      <c r="B20" s="4"/>
      <c r="C20" s="4"/>
      <c r="D20" s="5">
        <f>SUM(D10:D19)</f>
        <v>297.15113956000005</v>
      </c>
    </row>
    <row r="23" spans="1:4" x14ac:dyDescent="0.25">
      <c r="A23" s="6" t="s">
        <v>16</v>
      </c>
    </row>
    <row r="24" spans="1:4" x14ac:dyDescent="0.25">
      <c r="A24" t="s">
        <v>17</v>
      </c>
      <c r="D24" s="1">
        <f>D3</f>
        <v>826.7</v>
      </c>
    </row>
    <row r="25" spans="1:4" x14ac:dyDescent="0.25">
      <c r="A25" t="s">
        <v>18</v>
      </c>
      <c r="D25" s="8">
        <f>-D20</f>
        <v>-297.15113956000005</v>
      </c>
    </row>
    <row r="26" spans="1:4" x14ac:dyDescent="0.25">
      <c r="A26" s="9" t="s">
        <v>19</v>
      </c>
      <c r="D26" s="1">
        <f>D4</f>
        <v>0</v>
      </c>
    </row>
    <row r="27" spans="1:4" x14ac:dyDescent="0.25">
      <c r="A27" s="10" t="s">
        <v>20</v>
      </c>
      <c r="B27" s="10"/>
      <c r="C27" s="10"/>
      <c r="D27" s="11">
        <f>SUM(D24:D26)</f>
        <v>529.54886044</v>
      </c>
    </row>
    <row r="30" spans="1:4" x14ac:dyDescent="0.25">
      <c r="A30" s="25" t="s">
        <v>41</v>
      </c>
    </row>
  </sheetData>
  <mergeCells count="1">
    <mergeCell ref="A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D19" sqref="D19"/>
    </sheetView>
  </sheetViews>
  <sheetFormatPr defaultRowHeight="15" x14ac:dyDescent="0.25"/>
  <cols>
    <col min="1" max="1" width="69.28515625" bestFit="1" customWidth="1"/>
    <col min="2" max="2" width="13.7109375" bestFit="1" customWidth="1"/>
    <col min="4" max="4" width="7.7109375" bestFit="1" customWidth="1"/>
  </cols>
  <sheetData>
    <row r="1" spans="1:5" x14ac:dyDescent="0.25">
      <c r="A1" s="33" t="s">
        <v>36</v>
      </c>
      <c r="B1" s="33"/>
      <c r="C1" s="33"/>
      <c r="D1" s="33"/>
    </row>
    <row r="2" spans="1:5" x14ac:dyDescent="0.25">
      <c r="A2" t="s">
        <v>0</v>
      </c>
      <c r="D2" s="1">
        <v>1000</v>
      </c>
    </row>
    <row r="3" spans="1:5" x14ac:dyDescent="0.25">
      <c r="A3" t="s">
        <v>1</v>
      </c>
      <c r="B3">
        <v>0.68332199999999998</v>
      </c>
      <c r="D3" s="1">
        <f>D2*B3</f>
        <v>683.322</v>
      </c>
    </row>
    <row r="4" spans="1:5" x14ac:dyDescent="0.25">
      <c r="A4" t="s">
        <v>2</v>
      </c>
      <c r="B4" s="2">
        <v>0.24</v>
      </c>
      <c r="D4" s="1">
        <f>D3*24%</f>
        <v>163.99727999999999</v>
      </c>
    </row>
    <row r="5" spans="1:5" x14ac:dyDescent="0.25">
      <c r="A5" t="s">
        <v>24</v>
      </c>
      <c r="B5" s="3">
        <v>0.17879999999999999</v>
      </c>
      <c r="D5" s="1">
        <f>D3*B5</f>
        <v>122.17797359999999</v>
      </c>
    </row>
    <row r="6" spans="1:5" x14ac:dyDescent="0.25">
      <c r="A6" t="s">
        <v>25</v>
      </c>
      <c r="B6" s="2" t="s">
        <v>23</v>
      </c>
      <c r="D6" s="1">
        <v>30.5</v>
      </c>
    </row>
    <row r="7" spans="1:5" x14ac:dyDescent="0.25">
      <c r="A7" s="4" t="s">
        <v>3</v>
      </c>
      <c r="B7" s="4"/>
      <c r="C7" s="4"/>
      <c r="D7" s="5">
        <f>SUM(D3:D6)</f>
        <v>999.99725359999991</v>
      </c>
      <c r="E7" s="1"/>
    </row>
    <row r="9" spans="1:5" x14ac:dyDescent="0.25">
      <c r="A9" s="6" t="s">
        <v>4</v>
      </c>
    </row>
    <row r="10" spans="1:5" x14ac:dyDescent="0.25">
      <c r="A10" t="s">
        <v>5</v>
      </c>
      <c r="B10" s="3">
        <v>9.2200000000000004E-2</v>
      </c>
      <c r="D10" s="1">
        <f>D3*B10</f>
        <v>63.002288400000005</v>
      </c>
    </row>
    <row r="11" spans="1:5" x14ac:dyDescent="0.25">
      <c r="A11" t="s">
        <v>6</v>
      </c>
      <c r="B11" s="3">
        <v>6.9999999999999999E-4</v>
      </c>
      <c r="D11" s="7">
        <f>D3*B11</f>
        <v>0.47832540000000001</v>
      </c>
    </row>
    <row r="12" spans="1:5" x14ac:dyDescent="0.25">
      <c r="A12" t="s">
        <v>7</v>
      </c>
      <c r="B12" s="3">
        <v>0.03</v>
      </c>
      <c r="D12" s="7">
        <f>D11*B12-0.01</f>
        <v>4.3497620000000001E-3</v>
      </c>
    </row>
    <row r="13" spans="1:5" x14ac:dyDescent="0.25">
      <c r="A13" t="s">
        <v>8</v>
      </c>
      <c r="B13" s="3">
        <v>0.2</v>
      </c>
      <c r="D13" s="7">
        <f>D12*B13</f>
        <v>8.6995240000000004E-4</v>
      </c>
    </row>
    <row r="14" spans="1:5" x14ac:dyDescent="0.25">
      <c r="A14" t="s">
        <v>9</v>
      </c>
      <c r="B14" s="3">
        <v>5.9999999999999995E-4</v>
      </c>
      <c r="D14" s="7">
        <f>D3*B14</f>
        <v>0.40999319999999995</v>
      </c>
    </row>
    <row r="15" spans="1:5" x14ac:dyDescent="0.25">
      <c r="A15" t="s">
        <v>10</v>
      </c>
      <c r="B15" s="3">
        <v>0.03</v>
      </c>
      <c r="D15" s="1">
        <f>D14*B15-0.01</f>
        <v>2.2997959999999981E-3</v>
      </c>
    </row>
    <row r="16" spans="1:5" x14ac:dyDescent="0.25">
      <c r="A16" t="s">
        <v>11</v>
      </c>
      <c r="B16" s="3">
        <v>0.2</v>
      </c>
      <c r="D16" s="1">
        <f>D15*B16</f>
        <v>4.5995919999999965E-4</v>
      </c>
    </row>
    <row r="17" spans="1:4" x14ac:dyDescent="0.25">
      <c r="A17" t="s">
        <v>12</v>
      </c>
      <c r="B17" s="2">
        <v>0.2</v>
      </c>
      <c r="D17" s="1">
        <f>D3*B17</f>
        <v>136.6644</v>
      </c>
    </row>
    <row r="18" spans="1:4" x14ac:dyDescent="0.25">
      <c r="A18" t="s">
        <v>35</v>
      </c>
      <c r="B18" s="2" t="s">
        <v>23</v>
      </c>
      <c r="D18" s="1">
        <v>28</v>
      </c>
    </row>
    <row r="19" spans="1:4" x14ac:dyDescent="0.25">
      <c r="A19" t="s">
        <v>13</v>
      </c>
      <c r="B19" s="2" t="s">
        <v>23</v>
      </c>
      <c r="D19" s="1">
        <v>37</v>
      </c>
    </row>
    <row r="20" spans="1:4" x14ac:dyDescent="0.25">
      <c r="A20" s="4" t="s">
        <v>15</v>
      </c>
      <c r="B20" s="4"/>
      <c r="C20" s="4"/>
      <c r="D20" s="5">
        <f>SUM(D10:D19)</f>
        <v>265.56298646959999</v>
      </c>
    </row>
    <row r="23" spans="1:4" x14ac:dyDescent="0.25">
      <c r="A23" s="6" t="s">
        <v>16</v>
      </c>
    </row>
    <row r="24" spans="1:4" x14ac:dyDescent="0.25">
      <c r="A24" t="s">
        <v>17</v>
      </c>
      <c r="D24" s="1">
        <f>D3</f>
        <v>683.322</v>
      </c>
    </row>
    <row r="25" spans="1:4" x14ac:dyDescent="0.25">
      <c r="A25" t="s">
        <v>18</v>
      </c>
      <c r="D25" s="8">
        <f>-D20</f>
        <v>-265.56298646959999</v>
      </c>
    </row>
    <row r="26" spans="1:4" x14ac:dyDescent="0.25">
      <c r="A26" s="9" t="s">
        <v>19</v>
      </c>
      <c r="D26" s="1">
        <f>D4</f>
        <v>163.99727999999999</v>
      </c>
    </row>
    <row r="27" spans="1:4" x14ac:dyDescent="0.25">
      <c r="A27" s="10" t="s">
        <v>20</v>
      </c>
      <c r="B27" s="10"/>
      <c r="C27" s="10"/>
      <c r="D27" s="11">
        <f>SUM(D24:D26)</f>
        <v>581.75629353039994</v>
      </c>
    </row>
    <row r="30" spans="1:4" x14ac:dyDescent="0.25">
      <c r="A30" s="25" t="s">
        <v>41</v>
      </c>
      <c r="D30" s="1"/>
    </row>
  </sheetData>
  <mergeCells count="1">
    <mergeCell ref="A1:D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D18" sqref="D18"/>
    </sheetView>
  </sheetViews>
  <sheetFormatPr defaultRowHeight="15" x14ac:dyDescent="0.25"/>
  <cols>
    <col min="1" max="1" width="69.28515625" bestFit="1" customWidth="1"/>
    <col min="2" max="2" width="13.7109375" bestFit="1" customWidth="1"/>
    <col min="4" max="4" width="8.42578125" bestFit="1" customWidth="1"/>
  </cols>
  <sheetData>
    <row r="1" spans="1:7" x14ac:dyDescent="0.25">
      <c r="A1" s="33" t="s">
        <v>37</v>
      </c>
      <c r="B1" s="33"/>
      <c r="C1" s="33"/>
      <c r="D1" s="33"/>
    </row>
    <row r="2" spans="1:7" x14ac:dyDescent="0.25">
      <c r="A2" t="s">
        <v>0</v>
      </c>
      <c r="D2" s="1">
        <v>1000</v>
      </c>
    </row>
    <row r="3" spans="1:7" x14ac:dyDescent="0.25">
      <c r="A3" s="23" t="s">
        <v>1</v>
      </c>
      <c r="B3" s="23">
        <v>0.82245000000000001</v>
      </c>
      <c r="C3" s="23"/>
      <c r="D3" s="24">
        <f>D2*B3</f>
        <v>822.45</v>
      </c>
    </row>
    <row r="4" spans="1:7" x14ac:dyDescent="0.25">
      <c r="A4" t="s">
        <v>24</v>
      </c>
      <c r="B4" s="3">
        <v>0.17879999999999999</v>
      </c>
      <c r="D4" s="1">
        <f>D3*B4</f>
        <v>147.05405999999999</v>
      </c>
    </row>
    <row r="5" spans="1:7" x14ac:dyDescent="0.25">
      <c r="A5" t="s">
        <v>25</v>
      </c>
      <c r="B5" s="2" t="s">
        <v>23</v>
      </c>
      <c r="D5" s="1">
        <v>30.5</v>
      </c>
    </row>
    <row r="6" spans="1:7" x14ac:dyDescent="0.25">
      <c r="A6" s="4" t="s">
        <v>3</v>
      </c>
      <c r="B6" s="4"/>
      <c r="C6" s="4"/>
      <c r="D6" s="5">
        <f>SUM(D3:D5)</f>
        <v>1000.00406</v>
      </c>
    </row>
    <row r="8" spans="1:7" x14ac:dyDescent="0.25">
      <c r="A8" s="6" t="s">
        <v>4</v>
      </c>
    </row>
    <row r="9" spans="1:7" x14ac:dyDescent="0.25">
      <c r="A9" t="s">
        <v>5</v>
      </c>
      <c r="B9" s="3">
        <v>9.2200000000000004E-2</v>
      </c>
      <c r="D9" s="1">
        <f>D3*B9</f>
        <v>75.829890000000006</v>
      </c>
    </row>
    <row r="10" spans="1:7" x14ac:dyDescent="0.25">
      <c r="A10" t="s">
        <v>6</v>
      </c>
      <c r="B10" s="3">
        <v>6.9999999999999999E-4</v>
      </c>
      <c r="D10" s="7">
        <f>D3*B10</f>
        <v>0.57571499999999998</v>
      </c>
    </row>
    <row r="11" spans="1:7" x14ac:dyDescent="0.25">
      <c r="A11" t="s">
        <v>7</v>
      </c>
      <c r="B11" s="3">
        <v>0.03</v>
      </c>
      <c r="D11" s="7">
        <f>D10*B11-0.01</f>
        <v>7.271449999999997E-3</v>
      </c>
    </row>
    <row r="12" spans="1:7" x14ac:dyDescent="0.25">
      <c r="A12" t="s">
        <v>8</v>
      </c>
      <c r="B12" s="3">
        <v>0.2</v>
      </c>
      <c r="D12" s="7">
        <f>D11*B12</f>
        <v>1.4542899999999996E-3</v>
      </c>
    </row>
    <row r="13" spans="1:7" x14ac:dyDescent="0.25">
      <c r="A13" t="s">
        <v>9</v>
      </c>
      <c r="B13" s="3">
        <v>5.9999999999999995E-4</v>
      </c>
      <c r="D13" s="7">
        <f>D3*B13</f>
        <v>0.49346999999999996</v>
      </c>
      <c r="G13" s="1"/>
    </row>
    <row r="14" spans="1:7" x14ac:dyDescent="0.25">
      <c r="A14" t="s">
        <v>10</v>
      </c>
      <c r="B14" s="3">
        <v>0.03</v>
      </c>
      <c r="D14" s="1">
        <f>D13*B14-0.01</f>
        <v>4.8040999999999986E-3</v>
      </c>
    </row>
    <row r="15" spans="1:7" x14ac:dyDescent="0.25">
      <c r="A15" t="s">
        <v>11</v>
      </c>
      <c r="B15" s="3">
        <v>0.2</v>
      </c>
      <c r="D15" s="1">
        <f>D14*B15</f>
        <v>9.6081999999999982E-4</v>
      </c>
    </row>
    <row r="16" spans="1:7" x14ac:dyDescent="0.25">
      <c r="A16" t="s">
        <v>12</v>
      </c>
      <c r="B16" s="2">
        <v>0.2</v>
      </c>
      <c r="D16" s="1">
        <f>D3*B16</f>
        <v>164.49</v>
      </c>
    </row>
    <row r="17" spans="1:4" x14ac:dyDescent="0.25">
      <c r="A17" t="s">
        <v>35</v>
      </c>
      <c r="B17" s="2" t="s">
        <v>23</v>
      </c>
      <c r="D17" s="1">
        <v>28</v>
      </c>
    </row>
    <row r="18" spans="1:4" x14ac:dyDescent="0.25">
      <c r="A18" t="s">
        <v>13</v>
      </c>
      <c r="B18" s="2" t="s">
        <v>23</v>
      </c>
      <c r="D18" s="1">
        <v>37</v>
      </c>
    </row>
    <row r="19" spans="1:4" x14ac:dyDescent="0.25">
      <c r="A19" s="4" t="s">
        <v>15</v>
      </c>
      <c r="B19" s="4"/>
      <c r="C19" s="4"/>
      <c r="D19" s="5">
        <f>SUM(D9:D18)</f>
        <v>306.40356566000003</v>
      </c>
    </row>
    <row r="22" spans="1:4" x14ac:dyDescent="0.25">
      <c r="A22" s="6" t="s">
        <v>16</v>
      </c>
    </row>
    <row r="23" spans="1:4" x14ac:dyDescent="0.25">
      <c r="A23" t="s">
        <v>17</v>
      </c>
      <c r="D23" s="1">
        <f>D3</f>
        <v>822.45</v>
      </c>
    </row>
    <row r="24" spans="1:4" x14ac:dyDescent="0.25">
      <c r="A24" t="s">
        <v>18</v>
      </c>
      <c r="D24" s="8">
        <f>-D19</f>
        <v>-306.40356566000003</v>
      </c>
    </row>
    <row r="25" spans="1:4" x14ac:dyDescent="0.25">
      <c r="A25" s="10" t="s">
        <v>20</v>
      </c>
      <c r="B25" s="10"/>
      <c r="C25" s="10"/>
      <c r="D25" s="11">
        <f>SUM(D23:D24)</f>
        <v>516.04643434000002</v>
      </c>
    </row>
    <row r="28" spans="1:4" x14ac:dyDescent="0.25">
      <c r="A28" s="25" t="s">
        <v>41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20</vt:i4>
      </vt:variant>
    </vt:vector>
  </HeadingPairs>
  <TitlesOfParts>
    <vt:vector size="20" baseType="lpstr">
      <vt:lpstr>ΤΙΤΛΟΣ ΚΤΗΣΗΣ</vt:lpstr>
      <vt:lpstr>ΟΑΕΕ ΧΩΡΙΣ ΦΠΑ</vt:lpstr>
      <vt:lpstr>ΟΑΕΕ ΜΕ ΦΠΑ</vt:lpstr>
      <vt:lpstr>ΤΣΜΕΔΕ ΜΕ ΦΠΑ 1η ΚΑΤΗΓΟΡΙΑ </vt:lpstr>
      <vt:lpstr>ΤΣΜΕΔΕ ΧΩΡΙΣ ΦΠΑ 1η ΚΑΤΗΓΟΡΙΑ</vt:lpstr>
      <vt:lpstr>ΤΣΜΕΔΕ ΜΕ ΦΠΑ 2η ΚΑΤΗΓΟΡΙΑ</vt:lpstr>
      <vt:lpstr>ΤΣΜΕΔΕ ΧΩΡΙΣ ΦΠΑ 2η ΚΑΤΗΓΟΡΙΑ</vt:lpstr>
      <vt:lpstr>ΤΣΜΕΔΕ ΜΕ ΦΠΑ 3η ΚΑΤΗΓΟΡΙΑ</vt:lpstr>
      <vt:lpstr>ΤΣΜΕΔΕ ΧΩΡΙΣ ΦΠΑ 3η ΚΑΤΗΓΟΡΙΑ</vt:lpstr>
      <vt:lpstr>ΤΣΑΥ ΜΕ ΦΠΑ 1η ΚΑΤΗΓΟΡΙΑ</vt:lpstr>
      <vt:lpstr>ΤΣΑΥ ΧΩΡΙΣ ΦΠΑ 1η ΚΑΤΗΓΟΡΙΑ</vt:lpstr>
      <vt:lpstr>ΤΣΑΥ ΜΕ ΦΠΑ 2η ΚΑΤΗΓΟΡΙΑ</vt:lpstr>
      <vt:lpstr>ΤΣΑΥ ΧΩΡΙΣ ΦΠΑ 2η ΚΑΤΗΓΟΡΙΑ</vt:lpstr>
      <vt:lpstr>ΤΣΑΥ ΜΕ ΦΠΑ 3η ΚΑΤΗΓΟΡΙΑ</vt:lpstr>
      <vt:lpstr>ΤΣΑΥ ΧΩΡΙΣ ΦΠΑ 3η ΚΑΤΗΓΟΡΙΑ</vt:lpstr>
      <vt:lpstr>ΕΤΑΑ ΧΩΡΙΣ ΦΠΑ 1η ΚΑΤΗΓΟΡΙΑ</vt:lpstr>
      <vt:lpstr>ΕΤΑΑ ΧΩΡΙΣ ΦΠΑ 2η ΚΑΤΗΓΟΡΙΑ</vt:lpstr>
      <vt:lpstr>ΕΤΑΑ ΧΩΡΙΣ ΦΠΑ 3η ΚΑΤΗΓΟΡΙΑ</vt:lpstr>
      <vt:lpstr>ΧΩΡΙΣ ΦΠΑ</vt:lpstr>
      <vt:lpstr>ΦΠΑ 24%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Χρηστος</dc:creator>
  <cp:lastModifiedBy>Χρηστος</cp:lastModifiedBy>
  <dcterms:created xsi:type="dcterms:W3CDTF">2021-02-01T06:28:37Z</dcterms:created>
  <dcterms:modified xsi:type="dcterms:W3CDTF">2022-05-17T05:24:07Z</dcterms:modified>
</cp:coreProperties>
</file>